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90" windowHeight="7770" activeTab="3"/>
  </bookViews>
  <sheets>
    <sheet name="Sheet1" sheetId="7" r:id="rId1"/>
    <sheet name="売上管理" sheetId="6" r:id="rId2"/>
    <sheet name="売上集計" sheetId="1" r:id="rId3"/>
    <sheet name="実績および目標" sheetId="5" r:id="rId4"/>
  </sheets>
  <definedNames>
    <definedName name="_xlnm._FilterDatabase" localSheetId="1" hidden="1">売上管理!$A$2:$I$39</definedName>
  </definedNames>
  <calcPr calcId="152511"/>
  <pivotCaches>
    <pivotCache cacheId="4" r:id="rId5"/>
  </pivotCaches>
</workbook>
</file>

<file path=xl/calcChain.xml><?xml version="1.0" encoding="utf-8"?>
<calcChain xmlns="http://schemas.openxmlformats.org/spreadsheetml/2006/main">
  <c r="D7" i="5" l="1"/>
  <c r="D6" i="5"/>
  <c r="D5" i="5"/>
  <c r="D4" i="5"/>
  <c r="D3" i="5"/>
  <c r="C7" i="5"/>
  <c r="C6" i="5"/>
  <c r="C5" i="5"/>
  <c r="C4" i="5"/>
  <c r="C3" i="5"/>
  <c r="H39" i="6"/>
  <c r="I38" i="6"/>
  <c r="I39" i="6" s="1"/>
  <c r="I37" i="6"/>
  <c r="I36" i="6"/>
  <c r="I35" i="6"/>
  <c r="I3" i="6" l="1"/>
  <c r="I4" i="6"/>
  <c r="I5" i="6"/>
  <c r="I6" i="6"/>
  <c r="I7" i="6"/>
  <c r="I8" i="6"/>
  <c r="I9" i="6"/>
  <c r="I10" i="6"/>
  <c r="I11" i="6"/>
  <c r="I13" i="6"/>
  <c r="I12" i="6"/>
  <c r="I15" i="6"/>
  <c r="I14" i="6"/>
  <c r="I16" i="6"/>
  <c r="I17" i="6"/>
  <c r="I18" i="6"/>
  <c r="I19" i="6"/>
  <c r="I20" i="6"/>
  <c r="I22" i="6"/>
  <c r="I21" i="6"/>
  <c r="I23" i="6"/>
  <c r="I25" i="6"/>
  <c r="I24" i="6"/>
  <c r="I26" i="6"/>
  <c r="I27" i="6"/>
  <c r="I28" i="6"/>
  <c r="I29" i="6"/>
  <c r="I30" i="6"/>
  <c r="I31" i="6"/>
  <c r="I32" i="6"/>
  <c r="I33" i="6"/>
  <c r="I34" i="6"/>
  <c r="B7" i="5"/>
</calcChain>
</file>

<file path=xl/sharedStrings.xml><?xml version="1.0" encoding="utf-8"?>
<sst xmlns="http://schemas.openxmlformats.org/spreadsheetml/2006/main" count="225" uniqueCount="68">
  <si>
    <t>支店</t>
  </si>
  <si>
    <t>総計</t>
  </si>
  <si>
    <t>目標達成率（％）</t>
  </si>
  <si>
    <t>(単位：円)</t>
    <phoneticPr fontId="3"/>
  </si>
  <si>
    <t>日付</t>
    <rPh sb="0" eb="2">
      <t>ヒヅケ</t>
    </rPh>
    <phoneticPr fontId="3"/>
  </si>
  <si>
    <t>種別</t>
    <rPh sb="0" eb="2">
      <t>シュベツ</t>
    </rPh>
    <phoneticPr fontId="3"/>
  </si>
  <si>
    <t>品番</t>
    <rPh sb="0" eb="2">
      <t>ヒンバン</t>
    </rPh>
    <phoneticPr fontId="3"/>
  </si>
  <si>
    <t>売上金額（円）</t>
    <rPh sb="0" eb="2">
      <t>ウリアゲ</t>
    </rPh>
    <rPh sb="2" eb="4">
      <t>キンガク</t>
    </rPh>
    <rPh sb="5" eb="6">
      <t>エン</t>
    </rPh>
    <phoneticPr fontId="3"/>
  </si>
  <si>
    <t>数量（本）</t>
    <rPh sb="0" eb="2">
      <t>スウリョウ</t>
    </rPh>
    <rPh sb="3" eb="4">
      <t>ホン</t>
    </rPh>
    <phoneticPr fontId="3"/>
  </si>
  <si>
    <t>単価（円）</t>
    <rPh sb="0" eb="2">
      <t>タンカ</t>
    </rPh>
    <rPh sb="3" eb="4">
      <t>エン</t>
    </rPh>
    <phoneticPr fontId="3"/>
  </si>
  <si>
    <t>販売支店</t>
    <rPh sb="0" eb="2">
      <t>ハンバイ</t>
    </rPh>
    <rPh sb="2" eb="4">
      <t>シテン</t>
    </rPh>
    <phoneticPr fontId="3"/>
  </si>
  <si>
    <t>支店コード</t>
    <rPh sb="0" eb="2">
      <t>シテン</t>
    </rPh>
    <phoneticPr fontId="3"/>
  </si>
  <si>
    <t>合計</t>
    <rPh sb="0" eb="2">
      <t>ゴウケイ</t>
    </rPh>
    <phoneticPr fontId="3"/>
  </si>
  <si>
    <t>支店</t>
    <rPh sb="0" eb="2">
      <t>シテン</t>
    </rPh>
    <phoneticPr fontId="3"/>
  </si>
  <si>
    <t>日本酒第2四半期売上管理表</t>
    <rPh sb="0" eb="3">
      <t>ニホンシュ</t>
    </rPh>
    <rPh sb="3" eb="4">
      <t>ダイ</t>
    </rPh>
    <rPh sb="5" eb="6">
      <t>シ</t>
    </rPh>
    <rPh sb="6" eb="8">
      <t>ハンキ</t>
    </rPh>
    <rPh sb="8" eb="10">
      <t>ウリアゲ</t>
    </rPh>
    <rPh sb="10" eb="12">
      <t>カンリ</t>
    </rPh>
    <rPh sb="12" eb="13">
      <t>ヒョウ</t>
    </rPh>
    <phoneticPr fontId="3"/>
  </si>
  <si>
    <t>産地</t>
    <rPh sb="0" eb="2">
      <t>サンチ</t>
    </rPh>
    <phoneticPr fontId="3"/>
  </si>
  <si>
    <t>富山店</t>
    <phoneticPr fontId="3"/>
  </si>
  <si>
    <t>IT01</t>
    <phoneticPr fontId="3"/>
  </si>
  <si>
    <t>金沢店</t>
    <phoneticPr fontId="3"/>
  </si>
  <si>
    <t>IK02</t>
    <phoneticPr fontId="3"/>
  </si>
  <si>
    <t>氷見店</t>
    <rPh sb="0" eb="2">
      <t>ヒミ</t>
    </rPh>
    <rPh sb="2" eb="3">
      <t>テン</t>
    </rPh>
    <phoneticPr fontId="3"/>
  </si>
  <si>
    <t>IH03</t>
    <phoneticPr fontId="3"/>
  </si>
  <si>
    <t>京都店</t>
    <phoneticPr fontId="3"/>
  </si>
  <si>
    <t>KK01</t>
    <phoneticPr fontId="3"/>
  </si>
  <si>
    <t>大吟醸</t>
  </si>
  <si>
    <t>兵庫</t>
  </si>
  <si>
    <t>D1001</t>
  </si>
  <si>
    <t>D1002</t>
  </si>
  <si>
    <t>長野</t>
  </si>
  <si>
    <t>D1003</t>
  </si>
  <si>
    <t>新潟</t>
  </si>
  <si>
    <t>D1004</t>
  </si>
  <si>
    <t>D1005</t>
  </si>
  <si>
    <t>福島</t>
  </si>
  <si>
    <t>D1006</t>
  </si>
  <si>
    <t>純米大吟醸</t>
  </si>
  <si>
    <t>J2001</t>
  </si>
  <si>
    <t>J2002</t>
  </si>
  <si>
    <t>J2003</t>
  </si>
  <si>
    <t>J2004</t>
  </si>
  <si>
    <t>純米酒</t>
  </si>
  <si>
    <t>M3001</t>
  </si>
  <si>
    <t>M3002</t>
  </si>
  <si>
    <t>本醸造酒</t>
  </si>
  <si>
    <t>H4001</t>
  </si>
  <si>
    <t>H4002</t>
  </si>
  <si>
    <t>第2四半期支店別売上</t>
    <phoneticPr fontId="3"/>
  </si>
  <si>
    <t>７月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</si>
  <si>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</si>
  <si>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</si>
  <si>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富山店</t>
  </si>
  <si>
    <t>金沢店</t>
  </si>
  <si>
    <t>京都店</t>
    <rPh sb="0" eb="3">
      <t>キョウトテン</t>
    </rPh>
    <phoneticPr fontId="3"/>
  </si>
  <si>
    <t>第2四半期目標（円）</t>
    <rPh sb="0" eb="1">
      <t>ダイ</t>
    </rPh>
    <rPh sb="2" eb="3">
      <t>シ</t>
    </rPh>
    <rPh sb="3" eb="5">
      <t>ハンキ</t>
    </rPh>
    <phoneticPr fontId="3"/>
  </si>
  <si>
    <t>第2四半期実績（円）</t>
    <rPh sb="0" eb="1">
      <t>ダイ</t>
    </rPh>
    <rPh sb="2" eb="3">
      <t>シ</t>
    </rPh>
    <rPh sb="3" eb="5">
      <t>ハンキ</t>
    </rPh>
    <phoneticPr fontId="3"/>
  </si>
  <si>
    <t>金沢店</t>
    <phoneticPr fontId="3"/>
  </si>
  <si>
    <t>氷見店</t>
    <rPh sb="0" eb="3">
      <t>ヒミテン</t>
    </rPh>
    <phoneticPr fontId="3"/>
  </si>
  <si>
    <t>富山店</t>
    <rPh sb="0" eb="3">
      <t>トヤマテン</t>
    </rPh>
    <phoneticPr fontId="3"/>
  </si>
  <si>
    <t>氷見店</t>
    <phoneticPr fontId="3"/>
  </si>
  <si>
    <t>行ラベル</t>
  </si>
  <si>
    <t>京都店</t>
  </si>
  <si>
    <t>氷見店</t>
  </si>
  <si>
    <t>列ラベル</t>
  </si>
  <si>
    <t>合計 / 売上金額（円）</t>
  </si>
  <si>
    <t>7月</t>
  </si>
  <si>
    <t>8月</t>
  </si>
  <si>
    <t>9月</t>
  </si>
  <si>
    <t>第2四半期売上実績状況</t>
    <rPh sb="0" eb="1">
      <t>ダイ</t>
    </rPh>
    <rPh sb="2" eb="5">
      <t>シハンキ</t>
    </rPh>
    <rPh sb="5" eb="7">
      <t>ウリアゲ</t>
    </rPh>
    <rPh sb="7" eb="9">
      <t>ジッセキ</t>
    </rPh>
    <rPh sb="9" eb="11">
      <t>ジョウキョウ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</si>
</sst>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0.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1" fillId="0" borderId="1" xfId="1" applyBorder="1" applyAlignment="1"/>
    <xf numFmtId="38" fontId="0" fillId="0" borderId="1" xfId="0" applyNumberFormat="1" applyBorder="1">
      <alignment vertical="center"/>
    </xf>
    <xf numFmtId="176" fontId="0" fillId="0" borderId="2" xfId="0" applyNumberFormat="1" applyFont="1" applyBorder="1" applyAlignment="1">
      <alignment horizontal="right"/>
    </xf>
    <xf numFmtId="176" fontId="0" fillId="0" borderId="1" xfId="0" applyNumberFormat="1" applyBorder="1" applyAlignment="1">
      <alignment horizontal="right"/>
    </xf>
    <xf numFmtId="176" fontId="0" fillId="0" borderId="3" xfId="0" applyNumberFormat="1" applyBorder="1" applyAlignment="1">
      <alignment horizontal="right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6" xfId="0" applyBorder="1" applyAlignment="1"/>
    <xf numFmtId="0" fontId="0" fillId="0" borderId="3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56" fontId="0" fillId="0" borderId="6" xfId="0" applyNumberFormat="1" applyBorder="1">
      <alignment vertical="center"/>
    </xf>
    <xf numFmtId="0" fontId="0" fillId="0" borderId="6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56" fontId="0" fillId="0" borderId="0" xfId="0" applyNumberFormat="1">
      <alignment vertical="center"/>
    </xf>
    <xf numFmtId="0" fontId="0" fillId="0" borderId="0" xfId="0" applyNumberFormat="1">
      <alignment vertical="center"/>
    </xf>
    <xf numFmtId="38" fontId="1" fillId="0" borderId="1" xfId="1" applyFont="1" applyBorder="1" applyAlignment="1">
      <alignment horizontal="right"/>
    </xf>
    <xf numFmtId="38" fontId="1" fillId="0" borderId="3" xfId="1" applyFont="1" applyBorder="1" applyAlignment="1">
      <alignment horizontal="right"/>
    </xf>
    <xf numFmtId="38" fontId="1" fillId="0" borderId="2" xfId="1" applyFont="1" applyBorder="1" applyAlignment="1">
      <alignment horizontal="right"/>
    </xf>
    <xf numFmtId="38" fontId="0" fillId="0" borderId="2" xfId="0" applyNumberFormat="1" applyFont="1" applyBorder="1" applyAlignment="1">
      <alignment horizontal="right"/>
    </xf>
    <xf numFmtId="38" fontId="0" fillId="0" borderId="1" xfId="0" applyNumberFormat="1" applyFont="1" applyBorder="1" applyAlignment="1">
      <alignment horizontal="right"/>
    </xf>
    <xf numFmtId="38" fontId="0" fillId="0" borderId="3" xfId="0" applyNumberFormat="1" applyFont="1" applyBorder="1" applyAlignment="1">
      <alignment horizontal="right"/>
    </xf>
    <xf numFmtId="0" fontId="0" fillId="0" borderId="5" xfId="0" applyBorder="1" applyAlignment="1">
      <alignment horizontal="center" vertical="center"/>
    </xf>
    <xf numFmtId="177" fontId="0" fillId="0" borderId="2" xfId="0" applyNumberFormat="1" applyFont="1" applyBorder="1" applyAlignment="1">
      <alignment horizontal="right"/>
    </xf>
    <xf numFmtId="177" fontId="0" fillId="0" borderId="1" xfId="0" applyNumberFormat="1" applyFont="1" applyBorder="1" applyAlignment="1">
      <alignment horizontal="right"/>
    </xf>
    <xf numFmtId="177" fontId="0" fillId="0" borderId="3" xfId="0" applyNumberFormat="1" applyFont="1" applyBorder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2</a:t>
            </a:r>
            <a:r>
              <a:rPr lang="ja-JP" altLang="en-US"/>
              <a:t>四半期の実績と目標達成率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実績および目標!$C$2</c:f>
              <c:strCache>
                <c:ptCount val="1"/>
                <c:pt idx="0">
                  <c:v>第2四半期実績（円）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実績および目標!$A$3:$A$6</c:f>
              <c:strCache>
                <c:ptCount val="4"/>
                <c:pt idx="0">
                  <c:v>京都店</c:v>
                </c:pt>
                <c:pt idx="1">
                  <c:v>金沢店</c:v>
                </c:pt>
                <c:pt idx="2">
                  <c:v>氷見店</c:v>
                </c:pt>
                <c:pt idx="3">
                  <c:v>富山店</c:v>
                </c:pt>
              </c:strCache>
            </c:strRef>
          </c:cat>
          <c:val>
            <c:numRef>
              <c:f>実績および目標!$C$3:$C$6</c:f>
              <c:numCache>
                <c:formatCode>#,##0_);[Red]\(#,##0\)</c:formatCode>
                <c:ptCount val="4"/>
                <c:pt idx="0">
                  <c:v>2003000</c:v>
                </c:pt>
                <c:pt idx="1">
                  <c:v>1120000</c:v>
                </c:pt>
                <c:pt idx="2">
                  <c:v>1175000</c:v>
                </c:pt>
                <c:pt idx="3">
                  <c:v>1580000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00378856"/>
        <c:axId val="400380816"/>
      </c:barChart>
      <c:lineChart>
        <c:grouping val="standard"/>
        <c:varyColors val="0"/>
        <c:ser>
          <c:idx val="1"/>
          <c:order val="1"/>
          <c:tx>
            <c:strRef>
              <c:f>実績および目標!$D$2</c:f>
              <c:strCache>
                <c:ptCount val="1"/>
                <c:pt idx="0">
                  <c:v>目標達成率（％）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実績および目標!$A$3:$A$6</c:f>
              <c:strCache>
                <c:ptCount val="4"/>
                <c:pt idx="0">
                  <c:v>京都店</c:v>
                </c:pt>
                <c:pt idx="1">
                  <c:v>金沢店</c:v>
                </c:pt>
                <c:pt idx="2">
                  <c:v>氷見店</c:v>
                </c:pt>
                <c:pt idx="3">
                  <c:v>富山店</c:v>
                </c:pt>
              </c:strCache>
            </c:strRef>
          </c:cat>
          <c:val>
            <c:numRef>
              <c:f>実績および目標!$D$3:$D$6</c:f>
              <c:numCache>
                <c:formatCode>0.0</c:formatCode>
                <c:ptCount val="4"/>
                <c:pt idx="0">
                  <c:v>100.15</c:v>
                </c:pt>
                <c:pt idx="1">
                  <c:v>112.00000000000001</c:v>
                </c:pt>
                <c:pt idx="2">
                  <c:v>97.916666666666657</c:v>
                </c:pt>
                <c:pt idx="3">
                  <c:v>105.33333333333333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01379560"/>
        <c:axId val="401374072"/>
      </c:lineChart>
      <c:catAx>
        <c:axId val="400378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0380816"/>
        <c:crosses val="autoZero"/>
        <c:auto val="1"/>
        <c:lblAlgn val="ctr"/>
        <c:lblOffset val="100"/>
        <c:noMultiLvlLbl val="0"/>
      </c:catAx>
      <c:valAx>
        <c:axId val="400380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単位（円）</a:t>
                </a:r>
              </a:p>
            </c:rich>
          </c:tx>
          <c:layout>
            <c:manualLayout>
              <c:xMode val="edge"/>
              <c:yMode val="edge"/>
              <c:x val="0.1095192636015805"/>
              <c:y val="6.191952120634602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0378856"/>
        <c:crosses val="autoZero"/>
        <c:crossBetween val="between"/>
      </c:valAx>
      <c:valAx>
        <c:axId val="401374072"/>
        <c:scaling>
          <c:orientation val="minMax"/>
        </c:scaling>
        <c:delete val="0"/>
        <c:axPos val="r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単位（％）</a:t>
                </a:r>
              </a:p>
            </c:rich>
          </c:tx>
          <c:layout>
            <c:manualLayout>
              <c:xMode val="edge"/>
              <c:yMode val="edge"/>
              <c:x val="0.81726761538697534"/>
              <c:y val="6.693247738937091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1379560"/>
        <c:crosses val="max"/>
        <c:crossBetween val="between"/>
      </c:valAx>
      <c:catAx>
        <c:axId val="4013795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01374072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4</xdr:col>
      <xdr:colOff>9524</xdr:colOff>
      <xdr:row>25</xdr:row>
      <xdr:rowOff>76200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作成者" refreshedDate="42490.815664236114" createdVersion="5" refreshedVersion="5" minRefreshableVersion="3" recordCount="36">
  <cacheSource type="worksheet">
    <worksheetSource ref="A2:I38" sheet="売上管理"/>
  </cacheSource>
  <cacheFields count="9">
    <cacheField name="日付" numFmtId="56">
      <sharedItems containsSemiMixedTypes="0" containsNonDate="0" containsDate="1" containsString="0" minDate="2015-07-03T00:00:00" maxDate="2015-10-01T00:00:00" count="25">
        <d v="2015-07-03T00:00:00"/>
        <d v="2015-07-13T00:00:00"/>
        <d v="2015-07-21T00:00:00"/>
        <d v="2015-07-22T00:00:00"/>
        <d v="2015-07-23T00:00:00"/>
        <d v="2015-07-27T00:00:00"/>
        <d v="2015-07-30T00:00:00"/>
        <d v="2015-08-03T00:00:00"/>
        <d v="2015-08-04T00:00:00"/>
        <d v="2015-08-05T00:00:00"/>
        <d v="2015-08-06T00:00:00"/>
        <d v="2015-08-20T00:00:00"/>
        <d v="2015-08-25T00:00:00"/>
        <d v="2015-08-27T00:00:00"/>
        <d v="2015-08-28T00:00:00"/>
        <d v="2015-09-01T00:00:00"/>
        <d v="2015-09-07T00:00:00"/>
        <d v="2015-09-14T00:00:00"/>
        <d v="2015-09-18T00:00:00"/>
        <d v="2015-09-24T00:00:00"/>
        <d v="2015-09-25T00:00:00"/>
        <d v="2015-09-29T00:00:00"/>
        <d v="2015-09-30T00:00:00"/>
        <d v="2015-09-10T00:00:00"/>
        <d v="2015-09-11T00:00:00"/>
      </sharedItems>
      <fieldGroup base="0">
        <rangePr groupBy="months" startDate="2015-07-03T00:00:00" endDate="2015-10-01T00:00:00"/>
        <groupItems count="14">
          <s v="&lt;2015/7/3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10/1"/>
        </groupItems>
      </fieldGroup>
    </cacheField>
    <cacheField name="品番" numFmtId="0">
      <sharedItems/>
    </cacheField>
    <cacheField name="種別" numFmtId="0">
      <sharedItems/>
    </cacheField>
    <cacheField name="産地" numFmtId="0">
      <sharedItems/>
    </cacheField>
    <cacheField name="販売支店" numFmtId="0">
      <sharedItems count="4">
        <s v="氷見店"/>
        <s v="富山店"/>
        <s v="金沢店"/>
        <s v="京都店"/>
      </sharedItems>
    </cacheField>
    <cacheField name="支店コード" numFmtId="0">
      <sharedItems/>
    </cacheField>
    <cacheField name="単価（円）" numFmtId="38">
      <sharedItems containsSemiMixedTypes="0" containsString="0" containsNumber="1" containsInteger="1" minValue="3000" maxValue="25000"/>
    </cacheField>
    <cacheField name="数量（本）" numFmtId="0">
      <sharedItems containsSemiMixedTypes="0" containsString="0" containsNumber="1" containsInteger="1" minValue="2" maxValue="54"/>
    </cacheField>
    <cacheField name="売上金額（円）" numFmtId="38">
      <sharedItems containsSemiMixedTypes="0" containsString="0" containsNumber="1" containsInteger="1" minValue="30000" maxValue="51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s v="H4002"/>
    <s v="本醸造酒"/>
    <s v="新潟"/>
    <x v="0"/>
    <s v="IH03"/>
    <n v="3000"/>
    <n v="23"/>
    <n v="69000"/>
  </r>
  <r>
    <x v="1"/>
    <s v="M3001"/>
    <s v="純米酒"/>
    <s v="福島"/>
    <x v="1"/>
    <s v="IT01"/>
    <n v="9000"/>
    <n v="8"/>
    <n v="72000"/>
  </r>
  <r>
    <x v="1"/>
    <s v="D1005"/>
    <s v="大吟醸"/>
    <s v="福島"/>
    <x v="2"/>
    <s v="IK02"/>
    <n v="9000"/>
    <n v="12"/>
    <n v="108000"/>
  </r>
  <r>
    <x v="1"/>
    <s v="M3002"/>
    <s v="純米酒"/>
    <s v="新潟"/>
    <x v="3"/>
    <s v="KK01"/>
    <n v="8000"/>
    <n v="13"/>
    <n v="104000"/>
  </r>
  <r>
    <x v="2"/>
    <s v="D1004"/>
    <s v="大吟醸"/>
    <s v="兵庫"/>
    <x v="3"/>
    <s v="KK01"/>
    <n v="10000"/>
    <n v="51"/>
    <n v="510000"/>
  </r>
  <r>
    <x v="3"/>
    <s v="D1006"/>
    <s v="大吟醸"/>
    <s v="兵庫"/>
    <x v="3"/>
    <s v="KK01"/>
    <n v="8000"/>
    <n v="54"/>
    <n v="432000"/>
  </r>
  <r>
    <x v="4"/>
    <s v="D1002"/>
    <s v="大吟醸"/>
    <s v="長野"/>
    <x v="0"/>
    <s v="IH03"/>
    <n v="16000"/>
    <n v="8"/>
    <n v="128000"/>
  </r>
  <r>
    <x v="5"/>
    <s v="J2003"/>
    <s v="純米大吟醸"/>
    <s v="新潟"/>
    <x v="2"/>
    <s v="IK02"/>
    <n v="11000"/>
    <n v="9"/>
    <n v="99000"/>
  </r>
  <r>
    <x v="6"/>
    <s v="D1001"/>
    <s v="大吟醸"/>
    <s v="兵庫"/>
    <x v="1"/>
    <s v="IT01"/>
    <n v="25000"/>
    <n v="11"/>
    <n v="275000"/>
  </r>
  <r>
    <x v="7"/>
    <s v="J2001"/>
    <s v="純米大吟醸"/>
    <s v="兵庫"/>
    <x v="0"/>
    <s v="IH03"/>
    <n v="16000"/>
    <n v="10"/>
    <n v="160000"/>
  </r>
  <r>
    <x v="7"/>
    <s v="J2004"/>
    <s v="純米大吟醸"/>
    <s v="長野"/>
    <x v="3"/>
    <s v="KK01"/>
    <n v="12000"/>
    <n v="15"/>
    <n v="180000"/>
  </r>
  <r>
    <x v="8"/>
    <s v="J2002"/>
    <s v="純米大吟醸"/>
    <s v="長野"/>
    <x v="2"/>
    <s v="IK02"/>
    <n v="12000"/>
    <n v="8"/>
    <n v="96000"/>
  </r>
  <r>
    <x v="8"/>
    <s v="H4001"/>
    <s v="本醸造酒"/>
    <s v="長野"/>
    <x v="2"/>
    <s v="IK02"/>
    <n v="4000"/>
    <n v="23"/>
    <n v="92000"/>
  </r>
  <r>
    <x v="9"/>
    <s v="H4002"/>
    <s v="本醸造酒"/>
    <s v="新潟"/>
    <x v="3"/>
    <s v="KK01"/>
    <n v="3000"/>
    <n v="13"/>
    <n v="39000"/>
  </r>
  <r>
    <x v="10"/>
    <s v="M3002"/>
    <s v="純米酒"/>
    <s v="新潟"/>
    <x v="0"/>
    <s v="IH03"/>
    <n v="8000"/>
    <n v="18"/>
    <n v="144000"/>
  </r>
  <r>
    <x v="10"/>
    <s v="D1005"/>
    <s v="大吟醸"/>
    <s v="福島"/>
    <x v="2"/>
    <s v="IK02"/>
    <n v="9000"/>
    <n v="20"/>
    <n v="180000"/>
  </r>
  <r>
    <x v="11"/>
    <s v="M3001"/>
    <s v="純米酒"/>
    <s v="福島"/>
    <x v="2"/>
    <s v="IK02"/>
    <n v="9000"/>
    <n v="45"/>
    <n v="405000"/>
  </r>
  <r>
    <x v="12"/>
    <s v="D1004"/>
    <s v="大吟醸"/>
    <s v="兵庫"/>
    <x v="3"/>
    <s v="KK01"/>
    <n v="10000"/>
    <n v="15"/>
    <n v="150000"/>
  </r>
  <r>
    <x v="13"/>
    <s v="D1002"/>
    <s v="大吟醸"/>
    <s v="長野"/>
    <x v="3"/>
    <s v="KK01"/>
    <n v="16000"/>
    <n v="6"/>
    <n v="96000"/>
  </r>
  <r>
    <x v="13"/>
    <s v="D1006"/>
    <s v="大吟醸"/>
    <s v="兵庫"/>
    <x v="3"/>
    <s v="KK01"/>
    <n v="8000"/>
    <n v="15"/>
    <n v="120000"/>
  </r>
  <r>
    <x v="14"/>
    <s v="D1003"/>
    <s v="大吟醸"/>
    <s v="新潟"/>
    <x v="1"/>
    <s v="IT01"/>
    <n v="12000"/>
    <n v="11"/>
    <n v="132000"/>
  </r>
  <r>
    <x v="15"/>
    <s v="M3002"/>
    <s v="純米酒"/>
    <s v="新潟"/>
    <x v="2"/>
    <s v="IK02"/>
    <n v="8000"/>
    <n v="5"/>
    <n v="40000"/>
  </r>
  <r>
    <x v="15"/>
    <s v="J2003"/>
    <s v="純米大吟醸"/>
    <s v="新潟"/>
    <x v="1"/>
    <s v="IT01"/>
    <n v="11000"/>
    <n v="6"/>
    <n v="66000"/>
  </r>
  <r>
    <x v="16"/>
    <s v="D1001"/>
    <s v="大吟醸"/>
    <s v="兵庫"/>
    <x v="3"/>
    <s v="KK01"/>
    <n v="25000"/>
    <n v="4"/>
    <n v="100000"/>
  </r>
  <r>
    <x v="17"/>
    <s v="J2001"/>
    <s v="純米大吟醸"/>
    <s v="兵庫"/>
    <x v="0"/>
    <s v="IH03"/>
    <n v="16000"/>
    <n v="12"/>
    <n v="192000"/>
  </r>
  <r>
    <x v="18"/>
    <s v="H4001"/>
    <s v="本醸造酒"/>
    <s v="長野"/>
    <x v="2"/>
    <s v="IK02"/>
    <n v="4000"/>
    <n v="15"/>
    <n v="60000"/>
  </r>
  <r>
    <x v="18"/>
    <s v="J2004"/>
    <s v="純米大吟醸"/>
    <s v="長野"/>
    <x v="1"/>
    <s v="IT01"/>
    <n v="12000"/>
    <n v="15"/>
    <n v="180000"/>
  </r>
  <r>
    <x v="19"/>
    <s v="H4002"/>
    <s v="本醸造酒"/>
    <s v="新潟"/>
    <x v="0"/>
    <s v="IH03"/>
    <n v="3000"/>
    <n v="10"/>
    <n v="30000"/>
  </r>
  <r>
    <x v="19"/>
    <s v="J2002"/>
    <s v="純米大吟醸"/>
    <s v="長野"/>
    <x v="1"/>
    <s v="IT01"/>
    <n v="12000"/>
    <n v="30"/>
    <n v="360000"/>
  </r>
  <r>
    <x v="20"/>
    <s v="J2003"/>
    <s v="純米大吟醸"/>
    <s v="新潟"/>
    <x v="1"/>
    <s v="IT01"/>
    <n v="11000"/>
    <n v="45"/>
    <n v="495000"/>
  </r>
  <r>
    <x v="21"/>
    <s v="D1001"/>
    <s v="大吟醸"/>
    <s v="兵庫"/>
    <x v="0"/>
    <s v="IH03"/>
    <n v="25000"/>
    <n v="12"/>
    <n v="300000"/>
  </r>
  <r>
    <x v="21"/>
    <s v="J2001"/>
    <s v="純米大吟醸"/>
    <s v="兵庫"/>
    <x v="3"/>
    <s v="KK01"/>
    <n v="16000"/>
    <n v="9"/>
    <n v="144000"/>
  </r>
  <r>
    <x v="22"/>
    <s v="J2004"/>
    <s v="純米大吟醸"/>
    <s v="長野"/>
    <x v="0"/>
    <s v="IH03"/>
    <n v="12000"/>
    <n v="10"/>
    <n v="120000"/>
  </r>
  <r>
    <x v="23"/>
    <s v="J2001"/>
    <s v="純米大吟醸"/>
    <s v="兵庫"/>
    <x v="3"/>
    <s v="KK01"/>
    <n v="16000"/>
    <n v="8"/>
    <n v="128000"/>
  </r>
  <r>
    <x v="24"/>
    <s v="D1002"/>
    <s v="大吟醸"/>
    <s v="長野"/>
    <x v="0"/>
    <s v="IH03"/>
    <n v="16000"/>
    <n v="2"/>
    <n v="32000"/>
  </r>
  <r>
    <x v="22"/>
    <s v="M3002"/>
    <s v="純米酒"/>
    <s v="新潟"/>
    <x v="2"/>
    <s v="IK02"/>
    <n v="8000"/>
    <n v="5"/>
    <n v="4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4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E9" firstHeaderRow="1" firstDataRow="2" firstDataCol="1"/>
  <pivotFields count="9">
    <pivotField axis="axisCol" numFmtId="56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/>
    <pivotField showAll="0"/>
    <pivotField axis="axisRow" showAll="0">
      <items count="5">
        <item x="3"/>
        <item x="2"/>
        <item x="0"/>
        <item x="1"/>
        <item t="default"/>
      </items>
    </pivotField>
    <pivotField showAll="0"/>
    <pivotField numFmtId="38" showAll="0"/>
    <pivotField showAll="0"/>
    <pivotField dataField="1" numFmtId="38" showAll="0"/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1">
    <field x="0"/>
  </colFields>
  <colItems count="4">
    <i>
      <x v="7"/>
    </i>
    <i>
      <x v="8"/>
    </i>
    <i>
      <x v="9"/>
    </i>
    <i t="grand">
      <x/>
    </i>
  </colItems>
  <dataFields count="1">
    <dataField name="合計 / 売上金額（円）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9"/>
  <sheetViews>
    <sheetView workbookViewId="0">
      <selection activeCell="B5" sqref="B5:E9"/>
    </sheetView>
  </sheetViews>
  <sheetFormatPr defaultRowHeight="13.5"/>
  <cols>
    <col min="1" max="1" width="21.75" bestFit="1" customWidth="1"/>
    <col min="2" max="2" width="11.125" bestFit="1" customWidth="1"/>
    <col min="3" max="5" width="9.625" bestFit="1" customWidth="1"/>
    <col min="6" max="8" width="9.125" bestFit="1" customWidth="1"/>
    <col min="9" max="10" width="8.5" customWidth="1"/>
    <col min="11" max="11" width="8" customWidth="1"/>
    <col min="12" max="12" width="8.5" customWidth="1"/>
    <col min="13" max="16" width="9.125" bestFit="1" customWidth="1"/>
    <col min="17" max="18" width="8.5" customWidth="1"/>
    <col min="19" max="26" width="9.125" bestFit="1" customWidth="1"/>
    <col min="27" max="27" width="9.625" customWidth="1"/>
  </cols>
  <sheetData>
    <row r="3" spans="1:5">
      <c r="A3" s="29" t="s">
        <v>63</v>
      </c>
      <c r="B3" s="29" t="s">
        <v>62</v>
      </c>
    </row>
    <row r="4" spans="1:5">
      <c r="A4" s="29" t="s">
        <v>59</v>
      </c>
      <c r="B4" s="31" t="s">
        <v>64</v>
      </c>
      <c r="C4" s="31" t="s">
        <v>65</v>
      </c>
      <c r="D4" s="31" t="s">
        <v>66</v>
      </c>
      <c r="E4" s="31" t="s">
        <v>1</v>
      </c>
    </row>
    <row r="5" spans="1:5">
      <c r="A5" s="30" t="s">
        <v>60</v>
      </c>
      <c r="B5" s="32">
        <v>1046000</v>
      </c>
      <c r="C5" s="32">
        <v>585000</v>
      </c>
      <c r="D5" s="32">
        <v>372000</v>
      </c>
      <c r="E5" s="32">
        <v>2003000</v>
      </c>
    </row>
    <row r="6" spans="1:5">
      <c r="A6" s="30" t="s">
        <v>51</v>
      </c>
      <c r="B6" s="32">
        <v>207000</v>
      </c>
      <c r="C6" s="32">
        <v>773000</v>
      </c>
      <c r="D6" s="32">
        <v>140000</v>
      </c>
      <c r="E6" s="32">
        <v>1120000</v>
      </c>
    </row>
    <row r="7" spans="1:5">
      <c r="A7" s="30" t="s">
        <v>61</v>
      </c>
      <c r="B7" s="32">
        <v>197000</v>
      </c>
      <c r="C7" s="32">
        <v>304000</v>
      </c>
      <c r="D7" s="32">
        <v>674000</v>
      </c>
      <c r="E7" s="32">
        <v>1175000</v>
      </c>
    </row>
    <row r="8" spans="1:5">
      <c r="A8" s="30" t="s">
        <v>50</v>
      </c>
      <c r="B8" s="32">
        <v>347000</v>
      </c>
      <c r="C8" s="32">
        <v>132000</v>
      </c>
      <c r="D8" s="32">
        <v>1101000</v>
      </c>
      <c r="E8" s="32">
        <v>1580000</v>
      </c>
    </row>
    <row r="9" spans="1:5">
      <c r="A9" s="30" t="s">
        <v>1</v>
      </c>
      <c r="B9" s="32">
        <v>1797000</v>
      </c>
      <c r="C9" s="32">
        <v>1794000</v>
      </c>
      <c r="D9" s="32">
        <v>2287000</v>
      </c>
      <c r="E9" s="32">
        <v>5878000</v>
      </c>
    </row>
  </sheetData>
  <phoneticPr fontId="3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" workbookViewId="0">
      <selection activeCell="A2" sqref="A2:I38"/>
    </sheetView>
  </sheetViews>
  <sheetFormatPr defaultRowHeight="13.5"/>
  <cols>
    <col min="1" max="1" width="8.25" bestFit="1" customWidth="1"/>
    <col min="2" max="2" width="6.875" bestFit="1" customWidth="1"/>
    <col min="3" max="3" width="13.5" bestFit="1" customWidth="1"/>
    <col min="4" max="4" width="12.625" bestFit="1" customWidth="1"/>
    <col min="5" max="5" width="10.25" bestFit="1" customWidth="1"/>
    <col min="6" max="6" width="11.375" bestFit="1" customWidth="1"/>
    <col min="7" max="8" width="10.375" bestFit="1" customWidth="1"/>
    <col min="9" max="9" width="15.125" bestFit="1" customWidth="1"/>
  </cols>
  <sheetData>
    <row r="1" spans="1:9" ht="17.25">
      <c r="A1" s="25" t="s">
        <v>14</v>
      </c>
      <c r="B1" s="25"/>
      <c r="C1" s="25"/>
      <c r="D1" s="25"/>
      <c r="E1" s="25"/>
      <c r="F1" s="25"/>
      <c r="G1" s="25"/>
      <c r="H1" s="25"/>
      <c r="I1" s="25"/>
    </row>
    <row r="2" spans="1:9" ht="14.25">
      <c r="A2" s="9" t="s">
        <v>4</v>
      </c>
      <c r="B2" s="9" t="s">
        <v>6</v>
      </c>
      <c r="C2" s="9" t="s">
        <v>5</v>
      </c>
      <c r="D2" s="9" t="s">
        <v>15</v>
      </c>
      <c r="E2" s="9" t="s">
        <v>10</v>
      </c>
      <c r="F2" s="9" t="s">
        <v>11</v>
      </c>
      <c r="G2" s="9" t="s">
        <v>9</v>
      </c>
      <c r="H2" s="9" t="s">
        <v>8</v>
      </c>
      <c r="I2" s="9" t="s">
        <v>7</v>
      </c>
    </row>
    <row r="3" spans="1:9">
      <c r="A3" s="11">
        <v>42188</v>
      </c>
      <c r="B3" s="10" t="s">
        <v>45</v>
      </c>
      <c r="C3" s="10" t="s">
        <v>43</v>
      </c>
      <c r="D3" s="10" t="s">
        <v>30</v>
      </c>
      <c r="E3" s="10" t="s">
        <v>20</v>
      </c>
      <c r="F3" s="10" t="s">
        <v>21</v>
      </c>
      <c r="G3" s="12">
        <v>3000</v>
      </c>
      <c r="H3" s="10">
        <v>23</v>
      </c>
      <c r="I3" s="12">
        <f t="shared" ref="I3:I38" si="0">H3*G3</f>
        <v>69000</v>
      </c>
    </row>
    <row r="4" spans="1:9">
      <c r="A4" s="11">
        <v>42198</v>
      </c>
      <c r="B4" s="10" t="s">
        <v>41</v>
      </c>
      <c r="C4" s="10" t="s">
        <v>40</v>
      </c>
      <c r="D4" s="10" t="s">
        <v>33</v>
      </c>
      <c r="E4" s="10" t="s">
        <v>16</v>
      </c>
      <c r="F4" s="10" t="s">
        <v>17</v>
      </c>
      <c r="G4" s="12">
        <v>9000</v>
      </c>
      <c r="H4" s="10">
        <v>8</v>
      </c>
      <c r="I4" s="12">
        <f t="shared" si="0"/>
        <v>72000</v>
      </c>
    </row>
    <row r="5" spans="1:9">
      <c r="A5" s="11">
        <v>42198</v>
      </c>
      <c r="B5" s="10" t="s">
        <v>32</v>
      </c>
      <c r="C5" s="10" t="s">
        <v>24</v>
      </c>
      <c r="D5" s="10" t="s">
        <v>33</v>
      </c>
      <c r="E5" s="10" t="s">
        <v>18</v>
      </c>
      <c r="F5" s="10" t="s">
        <v>19</v>
      </c>
      <c r="G5" s="12">
        <v>9000</v>
      </c>
      <c r="H5" s="10">
        <v>12</v>
      </c>
      <c r="I5" s="12">
        <f t="shared" si="0"/>
        <v>108000</v>
      </c>
    </row>
    <row r="6" spans="1:9">
      <c r="A6" s="11">
        <v>42198</v>
      </c>
      <c r="B6" s="10" t="s">
        <v>42</v>
      </c>
      <c r="C6" s="10" t="s">
        <v>40</v>
      </c>
      <c r="D6" s="10" t="s">
        <v>30</v>
      </c>
      <c r="E6" s="10" t="s">
        <v>22</v>
      </c>
      <c r="F6" s="10" t="s">
        <v>23</v>
      </c>
      <c r="G6" s="12">
        <v>8000</v>
      </c>
      <c r="H6" s="10">
        <v>13</v>
      </c>
      <c r="I6" s="12">
        <f t="shared" si="0"/>
        <v>104000</v>
      </c>
    </row>
    <row r="7" spans="1:9">
      <c r="A7" s="11">
        <v>42206</v>
      </c>
      <c r="B7" s="10" t="s">
        <v>31</v>
      </c>
      <c r="C7" s="10" t="s">
        <v>24</v>
      </c>
      <c r="D7" s="10" t="s">
        <v>25</v>
      </c>
      <c r="E7" s="10" t="s">
        <v>22</v>
      </c>
      <c r="F7" s="10" t="s">
        <v>23</v>
      </c>
      <c r="G7" s="12">
        <v>10000</v>
      </c>
      <c r="H7" s="10">
        <v>51</v>
      </c>
      <c r="I7" s="12">
        <f t="shared" si="0"/>
        <v>510000</v>
      </c>
    </row>
    <row r="8" spans="1:9">
      <c r="A8" s="11">
        <v>42207</v>
      </c>
      <c r="B8" s="10" t="s">
        <v>34</v>
      </c>
      <c r="C8" s="10" t="s">
        <v>24</v>
      </c>
      <c r="D8" s="10" t="s">
        <v>25</v>
      </c>
      <c r="E8" s="10" t="s">
        <v>22</v>
      </c>
      <c r="F8" s="10" t="s">
        <v>23</v>
      </c>
      <c r="G8" s="12">
        <v>8000</v>
      </c>
      <c r="H8" s="10">
        <v>54</v>
      </c>
      <c r="I8" s="12">
        <f t="shared" si="0"/>
        <v>432000</v>
      </c>
    </row>
    <row r="9" spans="1:9">
      <c r="A9" s="11">
        <v>42208</v>
      </c>
      <c r="B9" s="10" t="s">
        <v>27</v>
      </c>
      <c r="C9" s="10" t="s">
        <v>24</v>
      </c>
      <c r="D9" s="10" t="s">
        <v>28</v>
      </c>
      <c r="E9" s="10" t="s">
        <v>20</v>
      </c>
      <c r="F9" s="10" t="s">
        <v>21</v>
      </c>
      <c r="G9" s="12">
        <v>16000</v>
      </c>
      <c r="H9" s="10">
        <v>8</v>
      </c>
      <c r="I9" s="12">
        <f t="shared" si="0"/>
        <v>128000</v>
      </c>
    </row>
    <row r="10" spans="1:9">
      <c r="A10" s="11">
        <v>42212</v>
      </c>
      <c r="B10" s="10" t="s">
        <v>38</v>
      </c>
      <c r="C10" s="10" t="s">
        <v>35</v>
      </c>
      <c r="D10" s="10" t="s">
        <v>30</v>
      </c>
      <c r="E10" s="10" t="s">
        <v>18</v>
      </c>
      <c r="F10" s="10" t="s">
        <v>19</v>
      </c>
      <c r="G10" s="12">
        <v>11000</v>
      </c>
      <c r="H10" s="10">
        <v>9</v>
      </c>
      <c r="I10" s="12">
        <f t="shared" si="0"/>
        <v>99000</v>
      </c>
    </row>
    <row r="11" spans="1:9">
      <c r="A11" s="11">
        <v>42215</v>
      </c>
      <c r="B11" s="10" t="s">
        <v>26</v>
      </c>
      <c r="C11" s="10" t="s">
        <v>24</v>
      </c>
      <c r="D11" s="10" t="s">
        <v>25</v>
      </c>
      <c r="E11" s="10" t="s">
        <v>16</v>
      </c>
      <c r="F11" s="10" t="s">
        <v>17</v>
      </c>
      <c r="G11" s="12">
        <v>25000</v>
      </c>
      <c r="H11" s="10">
        <v>11</v>
      </c>
      <c r="I11" s="12">
        <f t="shared" si="0"/>
        <v>275000</v>
      </c>
    </row>
    <row r="12" spans="1:9">
      <c r="A12" s="11">
        <v>42219</v>
      </c>
      <c r="B12" s="10" t="s">
        <v>36</v>
      </c>
      <c r="C12" s="10" t="s">
        <v>35</v>
      </c>
      <c r="D12" s="10" t="s">
        <v>25</v>
      </c>
      <c r="E12" s="10" t="s">
        <v>20</v>
      </c>
      <c r="F12" s="10" t="s">
        <v>21</v>
      </c>
      <c r="G12" s="12">
        <v>16000</v>
      </c>
      <c r="H12" s="10">
        <v>10</v>
      </c>
      <c r="I12" s="12">
        <f t="shared" si="0"/>
        <v>160000</v>
      </c>
    </row>
    <row r="13" spans="1:9">
      <c r="A13" s="11">
        <v>42219</v>
      </c>
      <c r="B13" s="10" t="s">
        <v>39</v>
      </c>
      <c r="C13" s="10" t="s">
        <v>35</v>
      </c>
      <c r="D13" s="10" t="s">
        <v>28</v>
      </c>
      <c r="E13" s="10" t="s">
        <v>22</v>
      </c>
      <c r="F13" s="10" t="s">
        <v>23</v>
      </c>
      <c r="G13" s="12">
        <v>12000</v>
      </c>
      <c r="H13" s="10">
        <v>15</v>
      </c>
      <c r="I13" s="12">
        <f t="shared" si="0"/>
        <v>180000</v>
      </c>
    </row>
    <row r="14" spans="1:9">
      <c r="A14" s="11">
        <v>42220</v>
      </c>
      <c r="B14" s="10" t="s">
        <v>37</v>
      </c>
      <c r="C14" s="10" t="s">
        <v>35</v>
      </c>
      <c r="D14" s="10" t="s">
        <v>28</v>
      </c>
      <c r="E14" s="10" t="s">
        <v>18</v>
      </c>
      <c r="F14" s="10" t="s">
        <v>19</v>
      </c>
      <c r="G14" s="12">
        <v>12000</v>
      </c>
      <c r="H14" s="10">
        <v>8</v>
      </c>
      <c r="I14" s="12">
        <f t="shared" si="0"/>
        <v>96000</v>
      </c>
    </row>
    <row r="15" spans="1:9">
      <c r="A15" s="11">
        <v>42220</v>
      </c>
      <c r="B15" s="10" t="s">
        <v>44</v>
      </c>
      <c r="C15" s="10" t="s">
        <v>43</v>
      </c>
      <c r="D15" s="10" t="s">
        <v>28</v>
      </c>
      <c r="E15" s="10" t="s">
        <v>18</v>
      </c>
      <c r="F15" s="10" t="s">
        <v>19</v>
      </c>
      <c r="G15" s="12">
        <v>4000</v>
      </c>
      <c r="H15" s="10">
        <v>23</v>
      </c>
      <c r="I15" s="12">
        <f t="shared" si="0"/>
        <v>92000</v>
      </c>
    </row>
    <row r="16" spans="1:9">
      <c r="A16" s="11">
        <v>42221</v>
      </c>
      <c r="B16" s="10" t="s">
        <v>45</v>
      </c>
      <c r="C16" s="10" t="s">
        <v>43</v>
      </c>
      <c r="D16" s="10" t="s">
        <v>30</v>
      </c>
      <c r="E16" s="10" t="s">
        <v>22</v>
      </c>
      <c r="F16" s="10" t="s">
        <v>23</v>
      </c>
      <c r="G16" s="12">
        <v>3000</v>
      </c>
      <c r="H16" s="10">
        <v>13</v>
      </c>
      <c r="I16" s="12">
        <f t="shared" si="0"/>
        <v>39000</v>
      </c>
    </row>
    <row r="17" spans="1:9">
      <c r="A17" s="11">
        <v>42222</v>
      </c>
      <c r="B17" s="10" t="s">
        <v>42</v>
      </c>
      <c r="C17" s="10" t="s">
        <v>40</v>
      </c>
      <c r="D17" s="10" t="s">
        <v>30</v>
      </c>
      <c r="E17" s="10" t="s">
        <v>20</v>
      </c>
      <c r="F17" s="10" t="s">
        <v>21</v>
      </c>
      <c r="G17" s="12">
        <v>8000</v>
      </c>
      <c r="H17" s="10">
        <v>18</v>
      </c>
      <c r="I17" s="12">
        <f t="shared" si="0"/>
        <v>144000</v>
      </c>
    </row>
    <row r="18" spans="1:9">
      <c r="A18" s="11">
        <v>42222</v>
      </c>
      <c r="B18" s="10" t="s">
        <v>32</v>
      </c>
      <c r="C18" s="10" t="s">
        <v>24</v>
      </c>
      <c r="D18" s="10" t="s">
        <v>33</v>
      </c>
      <c r="E18" s="10" t="s">
        <v>18</v>
      </c>
      <c r="F18" s="10" t="s">
        <v>19</v>
      </c>
      <c r="G18" s="12">
        <v>9000</v>
      </c>
      <c r="H18" s="10">
        <v>20</v>
      </c>
      <c r="I18" s="12">
        <f t="shared" si="0"/>
        <v>180000</v>
      </c>
    </row>
    <row r="19" spans="1:9">
      <c r="A19" s="11">
        <v>42236</v>
      </c>
      <c r="B19" s="10" t="s">
        <v>41</v>
      </c>
      <c r="C19" s="10" t="s">
        <v>40</v>
      </c>
      <c r="D19" s="10" t="s">
        <v>33</v>
      </c>
      <c r="E19" s="10" t="s">
        <v>18</v>
      </c>
      <c r="F19" s="10" t="s">
        <v>19</v>
      </c>
      <c r="G19" s="12">
        <v>9000</v>
      </c>
      <c r="H19" s="10">
        <v>45</v>
      </c>
      <c r="I19" s="12">
        <f t="shared" si="0"/>
        <v>405000</v>
      </c>
    </row>
    <row r="20" spans="1:9">
      <c r="A20" s="11">
        <v>42241</v>
      </c>
      <c r="B20" s="10" t="s">
        <v>31</v>
      </c>
      <c r="C20" s="10" t="s">
        <v>24</v>
      </c>
      <c r="D20" s="10" t="s">
        <v>25</v>
      </c>
      <c r="E20" s="10" t="s">
        <v>22</v>
      </c>
      <c r="F20" s="10" t="s">
        <v>23</v>
      </c>
      <c r="G20" s="12">
        <v>10000</v>
      </c>
      <c r="H20" s="10">
        <v>15</v>
      </c>
      <c r="I20" s="12">
        <f t="shared" si="0"/>
        <v>150000</v>
      </c>
    </row>
    <row r="21" spans="1:9">
      <c r="A21" s="11">
        <v>42243</v>
      </c>
      <c r="B21" s="10" t="s">
        <v>27</v>
      </c>
      <c r="C21" s="10" t="s">
        <v>24</v>
      </c>
      <c r="D21" s="10" t="s">
        <v>28</v>
      </c>
      <c r="E21" s="10" t="s">
        <v>22</v>
      </c>
      <c r="F21" s="10" t="s">
        <v>23</v>
      </c>
      <c r="G21" s="12">
        <v>16000</v>
      </c>
      <c r="H21" s="10">
        <v>6</v>
      </c>
      <c r="I21" s="12">
        <f t="shared" si="0"/>
        <v>96000</v>
      </c>
    </row>
    <row r="22" spans="1:9">
      <c r="A22" s="11">
        <v>42243</v>
      </c>
      <c r="B22" s="10" t="s">
        <v>34</v>
      </c>
      <c r="C22" s="10" t="s">
        <v>24</v>
      </c>
      <c r="D22" s="10" t="s">
        <v>25</v>
      </c>
      <c r="E22" s="10" t="s">
        <v>22</v>
      </c>
      <c r="F22" s="10" t="s">
        <v>23</v>
      </c>
      <c r="G22" s="12">
        <v>8000</v>
      </c>
      <c r="H22" s="10">
        <v>15</v>
      </c>
      <c r="I22" s="12">
        <f t="shared" si="0"/>
        <v>120000</v>
      </c>
    </row>
    <row r="23" spans="1:9">
      <c r="A23" s="11">
        <v>42244</v>
      </c>
      <c r="B23" s="10" t="s">
        <v>29</v>
      </c>
      <c r="C23" s="10" t="s">
        <v>24</v>
      </c>
      <c r="D23" s="10" t="s">
        <v>30</v>
      </c>
      <c r="E23" s="10" t="s">
        <v>16</v>
      </c>
      <c r="F23" s="10" t="s">
        <v>17</v>
      </c>
      <c r="G23" s="12">
        <v>12000</v>
      </c>
      <c r="H23" s="10">
        <v>11</v>
      </c>
      <c r="I23" s="12">
        <f t="shared" si="0"/>
        <v>132000</v>
      </c>
    </row>
    <row r="24" spans="1:9">
      <c r="A24" s="11">
        <v>42248</v>
      </c>
      <c r="B24" s="10" t="s">
        <v>42</v>
      </c>
      <c r="C24" s="10" t="s">
        <v>40</v>
      </c>
      <c r="D24" s="10" t="s">
        <v>30</v>
      </c>
      <c r="E24" s="10" t="s">
        <v>18</v>
      </c>
      <c r="F24" s="10" t="s">
        <v>19</v>
      </c>
      <c r="G24" s="12">
        <v>8000</v>
      </c>
      <c r="H24" s="10">
        <v>5</v>
      </c>
      <c r="I24" s="12">
        <f t="shared" si="0"/>
        <v>40000</v>
      </c>
    </row>
    <row r="25" spans="1:9">
      <c r="A25" s="11">
        <v>42248</v>
      </c>
      <c r="B25" s="10" t="s">
        <v>38</v>
      </c>
      <c r="C25" s="10" t="s">
        <v>35</v>
      </c>
      <c r="D25" s="10" t="s">
        <v>30</v>
      </c>
      <c r="E25" s="10" t="s">
        <v>16</v>
      </c>
      <c r="F25" s="10" t="s">
        <v>17</v>
      </c>
      <c r="G25" s="12">
        <v>11000</v>
      </c>
      <c r="H25" s="10">
        <v>6</v>
      </c>
      <c r="I25" s="12">
        <f t="shared" si="0"/>
        <v>66000</v>
      </c>
    </row>
    <row r="26" spans="1:9">
      <c r="A26" s="11">
        <v>42254</v>
      </c>
      <c r="B26" s="10" t="s">
        <v>26</v>
      </c>
      <c r="C26" s="10" t="s">
        <v>24</v>
      </c>
      <c r="D26" s="10" t="s">
        <v>25</v>
      </c>
      <c r="E26" s="10" t="s">
        <v>22</v>
      </c>
      <c r="F26" s="10" t="s">
        <v>23</v>
      </c>
      <c r="G26" s="12">
        <v>25000</v>
      </c>
      <c r="H26" s="10">
        <v>4</v>
      </c>
      <c r="I26" s="12">
        <f t="shared" si="0"/>
        <v>100000</v>
      </c>
    </row>
    <row r="27" spans="1:9">
      <c r="A27" s="11">
        <v>42261</v>
      </c>
      <c r="B27" s="10" t="s">
        <v>36</v>
      </c>
      <c r="C27" s="10" t="s">
        <v>35</v>
      </c>
      <c r="D27" s="10" t="s">
        <v>25</v>
      </c>
      <c r="E27" s="10" t="s">
        <v>20</v>
      </c>
      <c r="F27" s="10" t="s">
        <v>21</v>
      </c>
      <c r="G27" s="12">
        <v>16000</v>
      </c>
      <c r="H27" s="10">
        <v>12</v>
      </c>
      <c r="I27" s="12">
        <f t="shared" si="0"/>
        <v>192000</v>
      </c>
    </row>
    <row r="28" spans="1:9">
      <c r="A28" s="11">
        <v>42265</v>
      </c>
      <c r="B28" s="10" t="s">
        <v>44</v>
      </c>
      <c r="C28" s="10" t="s">
        <v>43</v>
      </c>
      <c r="D28" s="10" t="s">
        <v>28</v>
      </c>
      <c r="E28" s="10" t="s">
        <v>18</v>
      </c>
      <c r="F28" s="10" t="s">
        <v>19</v>
      </c>
      <c r="G28" s="12">
        <v>4000</v>
      </c>
      <c r="H28" s="10">
        <v>15</v>
      </c>
      <c r="I28" s="12">
        <f t="shared" si="0"/>
        <v>60000</v>
      </c>
    </row>
    <row r="29" spans="1:9">
      <c r="A29" s="11">
        <v>42265</v>
      </c>
      <c r="B29" s="10" t="s">
        <v>39</v>
      </c>
      <c r="C29" s="10" t="s">
        <v>35</v>
      </c>
      <c r="D29" s="10" t="s">
        <v>28</v>
      </c>
      <c r="E29" s="10" t="s">
        <v>16</v>
      </c>
      <c r="F29" s="10" t="s">
        <v>17</v>
      </c>
      <c r="G29" s="12">
        <v>12000</v>
      </c>
      <c r="H29" s="10">
        <v>15</v>
      </c>
      <c r="I29" s="12">
        <f t="shared" si="0"/>
        <v>180000</v>
      </c>
    </row>
    <row r="30" spans="1:9">
      <c r="A30" s="11">
        <v>42271</v>
      </c>
      <c r="B30" s="10" t="s">
        <v>45</v>
      </c>
      <c r="C30" s="10" t="s">
        <v>43</v>
      </c>
      <c r="D30" s="10" t="s">
        <v>30</v>
      </c>
      <c r="E30" s="10" t="s">
        <v>20</v>
      </c>
      <c r="F30" s="10" t="s">
        <v>21</v>
      </c>
      <c r="G30" s="12">
        <v>3000</v>
      </c>
      <c r="H30" s="10">
        <v>10</v>
      </c>
      <c r="I30" s="12">
        <f t="shared" si="0"/>
        <v>30000</v>
      </c>
    </row>
    <row r="31" spans="1:9">
      <c r="A31" s="11">
        <v>42271</v>
      </c>
      <c r="B31" s="10" t="s">
        <v>37</v>
      </c>
      <c r="C31" s="10" t="s">
        <v>35</v>
      </c>
      <c r="D31" s="10" t="s">
        <v>28</v>
      </c>
      <c r="E31" s="10" t="s">
        <v>16</v>
      </c>
      <c r="F31" s="10" t="s">
        <v>17</v>
      </c>
      <c r="G31" s="12">
        <v>12000</v>
      </c>
      <c r="H31" s="10">
        <v>30</v>
      </c>
      <c r="I31" s="12">
        <f t="shared" si="0"/>
        <v>360000</v>
      </c>
    </row>
    <row r="32" spans="1:9">
      <c r="A32" s="11">
        <v>42272</v>
      </c>
      <c r="B32" s="10" t="s">
        <v>38</v>
      </c>
      <c r="C32" s="10" t="s">
        <v>35</v>
      </c>
      <c r="D32" s="10" t="s">
        <v>30</v>
      </c>
      <c r="E32" s="10" t="s">
        <v>16</v>
      </c>
      <c r="F32" s="10" t="s">
        <v>17</v>
      </c>
      <c r="G32" s="12">
        <v>11000</v>
      </c>
      <c r="H32" s="10">
        <v>45</v>
      </c>
      <c r="I32" s="12">
        <f t="shared" si="0"/>
        <v>495000</v>
      </c>
    </row>
    <row r="33" spans="1:9">
      <c r="A33" s="11">
        <v>42276</v>
      </c>
      <c r="B33" s="10" t="s">
        <v>26</v>
      </c>
      <c r="C33" s="10" t="s">
        <v>24</v>
      </c>
      <c r="D33" s="10" t="s">
        <v>25</v>
      </c>
      <c r="E33" s="10" t="s">
        <v>20</v>
      </c>
      <c r="F33" s="10" t="s">
        <v>21</v>
      </c>
      <c r="G33" s="12">
        <v>25000</v>
      </c>
      <c r="H33" s="10">
        <v>12</v>
      </c>
      <c r="I33" s="12">
        <f t="shared" si="0"/>
        <v>300000</v>
      </c>
    </row>
    <row r="34" spans="1:9">
      <c r="A34" s="11">
        <v>42276</v>
      </c>
      <c r="B34" s="10" t="s">
        <v>36</v>
      </c>
      <c r="C34" s="10" t="s">
        <v>35</v>
      </c>
      <c r="D34" s="10" t="s">
        <v>25</v>
      </c>
      <c r="E34" s="10" t="s">
        <v>22</v>
      </c>
      <c r="F34" s="10" t="s">
        <v>23</v>
      </c>
      <c r="G34" s="12">
        <v>16000</v>
      </c>
      <c r="H34" s="10">
        <v>9</v>
      </c>
      <c r="I34" s="12">
        <f t="shared" si="0"/>
        <v>144000</v>
      </c>
    </row>
    <row r="35" spans="1:9">
      <c r="A35" s="27">
        <v>42277</v>
      </c>
      <c r="B35" s="10" t="s">
        <v>39</v>
      </c>
      <c r="C35" s="10" t="s">
        <v>35</v>
      </c>
      <c r="D35" s="10" t="s">
        <v>28</v>
      </c>
      <c r="E35" s="10" t="s">
        <v>20</v>
      </c>
      <c r="F35" s="10" t="s">
        <v>21</v>
      </c>
      <c r="G35" s="12">
        <v>12000</v>
      </c>
      <c r="H35" s="28">
        <v>10</v>
      </c>
      <c r="I35" s="12">
        <f t="shared" si="0"/>
        <v>120000</v>
      </c>
    </row>
    <row r="36" spans="1:9">
      <c r="A36" s="27">
        <v>42257</v>
      </c>
      <c r="B36" s="10" t="s">
        <v>36</v>
      </c>
      <c r="C36" s="10" t="s">
        <v>35</v>
      </c>
      <c r="D36" s="10" t="s">
        <v>25</v>
      </c>
      <c r="E36" s="10" t="s">
        <v>22</v>
      </c>
      <c r="F36" s="10" t="s">
        <v>23</v>
      </c>
      <c r="G36" s="12">
        <v>16000</v>
      </c>
      <c r="H36" s="28">
        <v>8</v>
      </c>
      <c r="I36" s="12">
        <f t="shared" si="0"/>
        <v>128000</v>
      </c>
    </row>
    <row r="37" spans="1:9">
      <c r="A37" s="27">
        <v>42258</v>
      </c>
      <c r="B37" s="10" t="s">
        <v>27</v>
      </c>
      <c r="C37" s="10" t="s">
        <v>24</v>
      </c>
      <c r="D37" s="10" t="s">
        <v>28</v>
      </c>
      <c r="E37" s="10" t="s">
        <v>20</v>
      </c>
      <c r="F37" s="10" t="s">
        <v>21</v>
      </c>
      <c r="G37" s="12">
        <v>16000</v>
      </c>
      <c r="H37" s="28">
        <v>2</v>
      </c>
      <c r="I37" s="12">
        <f t="shared" si="0"/>
        <v>32000</v>
      </c>
    </row>
    <row r="38" spans="1:9">
      <c r="A38" s="27">
        <v>42277</v>
      </c>
      <c r="B38" s="10" t="s">
        <v>42</v>
      </c>
      <c r="C38" s="10" t="s">
        <v>40</v>
      </c>
      <c r="D38" s="10" t="s">
        <v>30</v>
      </c>
      <c r="E38" s="10" t="s">
        <v>18</v>
      </c>
      <c r="F38" s="10" t="s">
        <v>19</v>
      </c>
      <c r="G38" s="12">
        <v>8000</v>
      </c>
      <c r="H38" s="28">
        <v>5</v>
      </c>
      <c r="I38" s="12">
        <f t="shared" si="0"/>
        <v>40000</v>
      </c>
    </row>
    <row r="39" spans="1:9">
      <c r="A39" s="23" t="s">
        <v>12</v>
      </c>
      <c r="B39" s="23"/>
      <c r="C39" s="23"/>
      <c r="D39" s="23"/>
      <c r="E39" s="23"/>
      <c r="F39" s="23"/>
      <c r="G39" s="24"/>
      <c r="H39" s="19">
        <f>SUM(H3:H38)</f>
        <v>576</v>
      </c>
      <c r="I39" s="13">
        <f>SUM(I3:I38)</f>
        <v>5878000</v>
      </c>
    </row>
  </sheetData>
  <sortState ref="A3:I34">
    <sortCondition ref="A3:A34"/>
  </sortState>
  <mergeCells count="2">
    <mergeCell ref="A39:G39"/>
    <mergeCell ref="A1:I1"/>
  </mergeCells>
  <phoneticPr fontId="3"/>
  <pageMargins left="0.36" right="0.27" top="1" bottom="1" header="0.51200000000000001" footer="0.51200000000000001"/>
  <pageSetup paperSize="9" orientation="portrait" vertic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B4" sqref="B4:E8"/>
    </sheetView>
  </sheetViews>
  <sheetFormatPr defaultColWidth="9" defaultRowHeight="13.5"/>
  <cols>
    <col min="1" max="1" width="9.875" style="1" bestFit="1" customWidth="1"/>
    <col min="2" max="5" width="10.125" style="1" customWidth="1"/>
    <col min="6" max="16384" width="9" style="1"/>
  </cols>
  <sheetData>
    <row r="1" spans="1:5" ht="17.25">
      <c r="A1" s="26" t="s">
        <v>46</v>
      </c>
      <c r="B1" s="26"/>
      <c r="C1" s="26"/>
      <c r="D1" s="26"/>
      <c r="E1" s="26"/>
    </row>
    <row r="2" spans="1:5" ht="17.25">
      <c r="A2" s="7"/>
      <c r="B2" s="8"/>
      <c r="C2" s="8"/>
      <c r="D2" s="8"/>
      <c r="E2" s="5" t="s">
        <v>3</v>
      </c>
    </row>
    <row r="3" spans="1:5">
      <c r="A3" s="4" t="s">
        <v>0</v>
      </c>
      <c r="B3" s="4" t="s">
        <v>47</v>
      </c>
      <c r="C3" s="4" t="s">
        <v>48</v>
      </c>
      <c r="D3" s="4" t="s">
        <v>49</v>
      </c>
      <c r="E3" s="4" t="s">
        <v>1</v>
      </c>
    </row>
    <row r="4" spans="1:5">
      <c r="A4" s="21" t="s">
        <v>52</v>
      </c>
      <c r="B4" s="33">
        <v>1046000</v>
      </c>
      <c r="C4" s="33">
        <v>585000</v>
      </c>
      <c r="D4" s="33">
        <v>372000</v>
      </c>
      <c r="E4" s="33">
        <v>2003000</v>
      </c>
    </row>
    <row r="5" spans="1:5">
      <c r="A5" s="21" t="s">
        <v>55</v>
      </c>
      <c r="B5" s="33">
        <v>207000</v>
      </c>
      <c r="C5" s="33">
        <v>773000</v>
      </c>
      <c r="D5" s="33">
        <v>140000</v>
      </c>
      <c r="E5" s="33">
        <v>1120000</v>
      </c>
    </row>
    <row r="6" spans="1:5">
      <c r="A6" s="21" t="s">
        <v>56</v>
      </c>
      <c r="B6" s="33">
        <v>197000</v>
      </c>
      <c r="C6" s="33">
        <v>304000</v>
      </c>
      <c r="D6" s="33">
        <v>674000</v>
      </c>
      <c r="E6" s="33">
        <v>1175000</v>
      </c>
    </row>
    <row r="7" spans="1:5" ht="14.25" thickBot="1">
      <c r="A7" s="20" t="s">
        <v>57</v>
      </c>
      <c r="B7" s="34">
        <v>347000</v>
      </c>
      <c r="C7" s="34">
        <v>132000</v>
      </c>
      <c r="D7" s="34">
        <v>1101000</v>
      </c>
      <c r="E7" s="34">
        <v>1580000</v>
      </c>
    </row>
    <row r="8" spans="1:5" ht="14.25" thickTop="1">
      <c r="A8" s="3" t="s">
        <v>1</v>
      </c>
      <c r="B8" s="35">
        <v>1797000</v>
      </c>
      <c r="C8" s="35">
        <v>1794000</v>
      </c>
      <c r="D8" s="35">
        <v>2287000</v>
      </c>
      <c r="E8" s="35">
        <v>5878000</v>
      </c>
    </row>
  </sheetData>
  <mergeCells count="1">
    <mergeCell ref="A1:E1"/>
  </mergeCells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G34" sqref="G34"/>
    </sheetView>
  </sheetViews>
  <sheetFormatPr defaultRowHeight="13.5"/>
  <cols>
    <col min="1" max="1" width="9.875" bestFit="1" customWidth="1"/>
    <col min="2" max="3" width="20.125" bestFit="1" customWidth="1"/>
    <col min="4" max="4" width="15.625" customWidth="1"/>
  </cols>
  <sheetData>
    <row r="1" spans="1:4">
      <c r="A1" s="39" t="s">
        <v>67</v>
      </c>
      <c r="B1" s="39"/>
      <c r="C1" s="39"/>
      <c r="D1" s="39"/>
    </row>
    <row r="2" spans="1:4" ht="14.25" thickBot="1">
      <c r="A2" s="17" t="s">
        <v>13</v>
      </c>
      <c r="B2" s="18" t="s">
        <v>53</v>
      </c>
      <c r="C2" s="18" t="s">
        <v>54</v>
      </c>
      <c r="D2" s="17" t="s">
        <v>2</v>
      </c>
    </row>
    <row r="3" spans="1:4" ht="14.25" thickTop="1">
      <c r="A3" s="21" t="s">
        <v>52</v>
      </c>
      <c r="B3" s="15">
        <v>2000000</v>
      </c>
      <c r="C3" s="36">
        <f>売上集計!E4</f>
        <v>2003000</v>
      </c>
      <c r="D3" s="40">
        <f>C3/B3*100</f>
        <v>100.15</v>
      </c>
    </row>
    <row r="4" spans="1:4">
      <c r="A4" s="2" t="s">
        <v>51</v>
      </c>
      <c r="B4" s="15">
        <v>1000000</v>
      </c>
      <c r="C4" s="37">
        <f>売上集計!E5</f>
        <v>1120000</v>
      </c>
      <c r="D4" s="41">
        <f t="shared" ref="D4:D7" si="0">C4/B4*100</f>
        <v>112.00000000000001</v>
      </c>
    </row>
    <row r="5" spans="1:4">
      <c r="A5" s="21" t="s">
        <v>58</v>
      </c>
      <c r="B5" s="15">
        <v>1200000</v>
      </c>
      <c r="C5" s="37">
        <f>売上集計!E6</f>
        <v>1175000</v>
      </c>
      <c r="D5" s="41">
        <f t="shared" si="0"/>
        <v>97.916666666666657</v>
      </c>
    </row>
    <row r="6" spans="1:4" ht="14.25" thickBot="1">
      <c r="A6" s="22" t="s">
        <v>50</v>
      </c>
      <c r="B6" s="16">
        <v>1500000</v>
      </c>
      <c r="C6" s="38">
        <f>売上集計!E7</f>
        <v>1580000</v>
      </c>
      <c r="D6" s="42">
        <f t="shared" si="0"/>
        <v>105.33333333333333</v>
      </c>
    </row>
    <row r="7" spans="1:4" ht="14.25" thickTop="1">
      <c r="A7" s="6" t="s">
        <v>1</v>
      </c>
      <c r="B7" s="14">
        <f>SUM(B3:B6)</f>
        <v>5700000</v>
      </c>
      <c r="C7" s="36">
        <f>売上集計!E8</f>
        <v>5878000</v>
      </c>
      <c r="D7" s="40">
        <f t="shared" si="0"/>
        <v>103.12280701754386</v>
      </c>
    </row>
  </sheetData>
  <mergeCells count="1">
    <mergeCell ref="A1:D1"/>
  </mergeCells>
  <phoneticPr fontId="3"/>
  <pageMargins left="0.75" right="0.75" top="1" bottom="1" header="0.51200000000000001" footer="0.51200000000000001"/>
  <pageSetup paperSize="9" orientation="portrait" horizontalDpi="4294967293" vertic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売上管理</vt:lpstr>
      <vt:lpstr>売上集計</vt:lpstr>
      <vt:lpstr>実績および目標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2016-03-02T20:43:53Z</dcterms:created>
  <dcterms:modified xsi:type="dcterms:W3CDTF">2016-04-30T11:18:19Z</dcterms:modified>
</cp:coreProperties>
</file>