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\Downloads\"/>
    </mc:Choice>
  </mc:AlternateContent>
  <xr:revisionPtr revIDLastSave="0" documentId="13_ncr:1_{E00CC4E5-222E-4489-B63A-1A3B82B12033}" xr6:coauthVersionLast="36" xr6:coauthVersionMax="40" xr10:uidLastSave="{00000000-0000-0000-0000-000000000000}"/>
  <bookViews>
    <workbookView xWindow="0" yWindow="0" windowWidth="21600" windowHeight="9315" activeTab="1" xr2:uid="{D528A5F9-2016-44DA-822B-631C4CA4DB40}"/>
  </bookViews>
  <sheets>
    <sheet name="社員名簿" sheetId="2" r:id="rId1"/>
    <sheet name="社員名簿 (2)" sheetId="9" r:id="rId2"/>
    <sheet name="注文書" sheetId="3" r:id="rId3"/>
    <sheet name="注文書 (2)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8" l="1"/>
  <c r="E30" i="8"/>
  <c r="D30" i="8"/>
  <c r="G29" i="8"/>
  <c r="E29" i="8"/>
  <c r="D29" i="8"/>
  <c r="G28" i="8"/>
  <c r="E28" i="8"/>
  <c r="D28" i="8"/>
  <c r="G27" i="8"/>
  <c r="E27" i="8"/>
  <c r="D27" i="8"/>
  <c r="G26" i="8"/>
  <c r="E26" i="8"/>
  <c r="D26" i="8"/>
  <c r="G25" i="8"/>
  <c r="E25" i="8"/>
  <c r="D25" i="8"/>
  <c r="G24" i="8"/>
  <c r="E24" i="8"/>
  <c r="D24" i="8"/>
  <c r="G23" i="8"/>
  <c r="E23" i="8"/>
  <c r="D23" i="8"/>
  <c r="G22" i="8"/>
  <c r="E22" i="8"/>
  <c r="D22" i="8"/>
  <c r="G21" i="8"/>
  <c r="G31" i="8" s="1"/>
  <c r="E21" i="8"/>
  <c r="D21" i="8"/>
  <c r="G30" i="3"/>
  <c r="E30" i="3"/>
  <c r="D30" i="3"/>
  <c r="G29" i="3"/>
  <c r="E29" i="3"/>
  <c r="D29" i="3"/>
  <c r="G28" i="3"/>
  <c r="E28" i="3"/>
  <c r="D28" i="3"/>
  <c r="G27" i="3"/>
  <c r="E27" i="3"/>
  <c r="D27" i="3"/>
  <c r="G26" i="3"/>
  <c r="E26" i="3"/>
  <c r="D26" i="3"/>
  <c r="G25" i="3"/>
  <c r="E25" i="3"/>
  <c r="D25" i="3"/>
  <c r="G24" i="3"/>
  <c r="E24" i="3"/>
  <c r="D24" i="3"/>
  <c r="G23" i="3"/>
  <c r="E23" i="3"/>
  <c r="D23" i="3"/>
  <c r="G22" i="3"/>
  <c r="E22" i="3"/>
  <c r="D22" i="3"/>
  <c r="G21" i="3"/>
  <c r="G31" i="3" s="1"/>
  <c r="E21" i="3"/>
  <c r="D21" i="3"/>
  <c r="G32" i="8" l="1"/>
  <c r="G33" i="8" s="1"/>
  <c r="G32" i="3"/>
  <c r="G33" i="3" s="1"/>
  <c r="G34" i="8" l="1"/>
  <c r="G35" i="8" s="1"/>
  <c r="G35" i="3"/>
  <c r="G34" i="3"/>
</calcChain>
</file>

<file path=xl/sharedStrings.xml><?xml version="1.0" encoding="utf-8"?>
<sst xmlns="http://schemas.openxmlformats.org/spreadsheetml/2006/main" count="204" uniqueCount="96">
  <si>
    <t>社員No.</t>
    <rPh sb="0" eb="2">
      <t>シャイン</t>
    </rPh>
    <phoneticPr fontId="4"/>
  </si>
  <si>
    <t>氏名</t>
    <rPh sb="0" eb="2">
      <t>シメイ</t>
    </rPh>
    <phoneticPr fontId="4"/>
  </si>
  <si>
    <t>S9313</t>
    <phoneticPr fontId="2"/>
  </si>
  <si>
    <t>遠藤　真紀</t>
    <rPh sb="0" eb="2">
      <t>エンドウ</t>
    </rPh>
    <rPh sb="3" eb="5">
      <t>マキ</t>
    </rPh>
    <phoneticPr fontId="4"/>
  </si>
  <si>
    <t>S9504</t>
    <phoneticPr fontId="2"/>
  </si>
  <si>
    <t>神谷　秋彦</t>
    <rPh sb="0" eb="2">
      <t>カミヤ</t>
    </rPh>
    <rPh sb="3" eb="5">
      <t>アキヒコ</t>
    </rPh>
    <phoneticPr fontId="4"/>
  </si>
  <si>
    <t>S9803</t>
    <phoneticPr fontId="2"/>
  </si>
  <si>
    <t>川原　香織</t>
    <rPh sb="0" eb="2">
      <t>カワハラ</t>
    </rPh>
    <rPh sb="3" eb="5">
      <t>カオリ</t>
    </rPh>
    <phoneticPr fontId="4"/>
  </si>
  <si>
    <t>S9805</t>
    <phoneticPr fontId="2"/>
  </si>
  <si>
    <t>福田　直樹</t>
    <rPh sb="0" eb="2">
      <t>フクダ</t>
    </rPh>
    <rPh sb="3" eb="5">
      <t>ナオキ</t>
    </rPh>
    <phoneticPr fontId="4"/>
  </si>
  <si>
    <t>S9904</t>
    <phoneticPr fontId="2"/>
  </si>
  <si>
    <t>斉藤　信也</t>
    <rPh sb="0" eb="2">
      <t>サイトウ</t>
    </rPh>
    <rPh sb="3" eb="5">
      <t>シンヤ</t>
    </rPh>
    <phoneticPr fontId="4"/>
  </si>
  <si>
    <t>S0002</t>
    <phoneticPr fontId="2"/>
  </si>
  <si>
    <t>坂本　利雄</t>
    <rPh sb="0" eb="2">
      <t>サカモト</t>
    </rPh>
    <rPh sb="3" eb="5">
      <t>トシオ</t>
    </rPh>
    <phoneticPr fontId="4"/>
  </si>
  <si>
    <t>S0111</t>
    <phoneticPr fontId="2"/>
  </si>
  <si>
    <t>山本　涼子</t>
    <rPh sb="0" eb="2">
      <t>ヤマモト</t>
    </rPh>
    <rPh sb="3" eb="5">
      <t>リョウコ</t>
    </rPh>
    <phoneticPr fontId="4"/>
  </si>
  <si>
    <t>S0313</t>
    <phoneticPr fontId="2"/>
  </si>
  <si>
    <t>伊藤　隆</t>
    <rPh sb="0" eb="2">
      <t>イトウ</t>
    </rPh>
    <rPh sb="3" eb="4">
      <t>タカシ</t>
    </rPh>
    <phoneticPr fontId="4"/>
  </si>
  <si>
    <t>S0402</t>
    <phoneticPr fontId="2"/>
  </si>
  <si>
    <t>浜野　陽子</t>
    <rPh sb="0" eb="2">
      <t>ハマノ</t>
    </rPh>
    <rPh sb="3" eb="5">
      <t>ヨウコ</t>
    </rPh>
    <phoneticPr fontId="4"/>
  </si>
  <si>
    <t>S0403</t>
    <phoneticPr fontId="2"/>
  </si>
  <si>
    <t>結城　夏江</t>
    <rPh sb="0" eb="2">
      <t>ユウキ</t>
    </rPh>
    <rPh sb="3" eb="5">
      <t>ナツエ</t>
    </rPh>
    <phoneticPr fontId="4"/>
  </si>
  <si>
    <t>S0504</t>
    <phoneticPr fontId="2"/>
  </si>
  <si>
    <t>白井　茜</t>
    <rPh sb="0" eb="2">
      <t>シライ</t>
    </rPh>
    <rPh sb="3" eb="4">
      <t>アカネ</t>
    </rPh>
    <phoneticPr fontId="4"/>
  </si>
  <si>
    <t>S0602</t>
    <phoneticPr fontId="2"/>
  </si>
  <si>
    <t>梅畑　雄介</t>
    <rPh sb="0" eb="2">
      <t>ウメハタ</t>
    </rPh>
    <rPh sb="3" eb="5">
      <t>ユウスケ</t>
    </rPh>
    <phoneticPr fontId="4"/>
  </si>
  <si>
    <t>H0905</t>
    <phoneticPr fontId="2"/>
  </si>
  <si>
    <t>花岡　順</t>
    <rPh sb="0" eb="2">
      <t>ハナオカ</t>
    </rPh>
    <rPh sb="3" eb="4">
      <t>ジュン</t>
    </rPh>
    <phoneticPr fontId="4"/>
  </si>
  <si>
    <t>H1001</t>
    <phoneticPr fontId="2"/>
  </si>
  <si>
    <t>森下　真澄</t>
    <rPh sb="0" eb="2">
      <t>モリシタ</t>
    </rPh>
    <rPh sb="3" eb="5">
      <t>マスミ</t>
    </rPh>
    <phoneticPr fontId="4"/>
  </si>
  <si>
    <t>社員名簿</t>
    <rPh sb="0" eb="2">
      <t>シャイン</t>
    </rPh>
    <rPh sb="2" eb="4">
      <t>メイボ</t>
    </rPh>
    <phoneticPr fontId="4"/>
  </si>
  <si>
    <t>現在</t>
    <rPh sb="0" eb="2">
      <t>ゲンザイ</t>
    </rPh>
    <phoneticPr fontId="4"/>
  </si>
  <si>
    <t>所属コード表</t>
    <rPh sb="0" eb="2">
      <t>ショゾク</t>
    </rPh>
    <rPh sb="5" eb="6">
      <t>ヒョウ</t>
    </rPh>
    <phoneticPr fontId="4"/>
  </si>
  <si>
    <t>所属No.</t>
    <rPh sb="0" eb="2">
      <t>ショゾク</t>
    </rPh>
    <phoneticPr fontId="4"/>
  </si>
  <si>
    <t>所属名</t>
    <rPh sb="0" eb="2">
      <t>ショゾク</t>
    </rPh>
    <rPh sb="2" eb="3">
      <t>メイ</t>
    </rPh>
    <phoneticPr fontId="4"/>
  </si>
  <si>
    <t>入社年月日</t>
    <rPh sb="0" eb="2">
      <t>ニュウシャ</t>
    </rPh>
    <rPh sb="2" eb="5">
      <t>ネンガッピ</t>
    </rPh>
    <phoneticPr fontId="4"/>
  </si>
  <si>
    <t>勤続年数</t>
    <rPh sb="0" eb="2">
      <t>キンゾク</t>
    </rPh>
    <rPh sb="2" eb="4">
      <t>ネンスウ</t>
    </rPh>
    <phoneticPr fontId="4"/>
  </si>
  <si>
    <t>総務部</t>
    <rPh sb="0" eb="2">
      <t>ソウム</t>
    </rPh>
    <rPh sb="2" eb="3">
      <t>ブ</t>
    </rPh>
    <phoneticPr fontId="4"/>
  </si>
  <si>
    <t>経理部</t>
    <rPh sb="0" eb="2">
      <t>ケイリ</t>
    </rPh>
    <rPh sb="2" eb="3">
      <t>ブ</t>
    </rPh>
    <phoneticPr fontId="4"/>
  </si>
  <si>
    <t>人事部</t>
    <rPh sb="0" eb="2">
      <t>ジンジ</t>
    </rPh>
    <rPh sb="2" eb="3">
      <t>ブ</t>
    </rPh>
    <phoneticPr fontId="4"/>
  </si>
  <si>
    <t>営業部</t>
    <rPh sb="0" eb="2">
      <t>エイギョウ</t>
    </rPh>
    <rPh sb="2" eb="3">
      <t>ブ</t>
    </rPh>
    <phoneticPr fontId="4"/>
  </si>
  <si>
    <t>企画部</t>
    <rPh sb="0" eb="2">
      <t>キカク</t>
    </rPh>
    <rPh sb="2" eb="3">
      <t>ブ</t>
    </rPh>
    <phoneticPr fontId="4"/>
  </si>
  <si>
    <t>開発部</t>
    <rPh sb="0" eb="3">
      <t>カイハツブ</t>
    </rPh>
    <phoneticPr fontId="4"/>
  </si>
  <si>
    <t>【弊社記入欄】</t>
    <rPh sb="1" eb="3">
      <t>ヘイシャ</t>
    </rPh>
    <rPh sb="3" eb="5">
      <t>キニュウ</t>
    </rPh>
    <rPh sb="5" eb="6">
      <t>ラン</t>
    </rPh>
    <phoneticPr fontId="4"/>
  </si>
  <si>
    <t>伝票番号</t>
    <rPh sb="0" eb="2">
      <t>デンピョウ</t>
    </rPh>
    <rPh sb="2" eb="4">
      <t>バンゴウ</t>
    </rPh>
    <phoneticPr fontId="4"/>
  </si>
  <si>
    <t>受付日</t>
    <rPh sb="0" eb="3">
      <t>ウケツケビ</t>
    </rPh>
    <phoneticPr fontId="4"/>
  </si>
  <si>
    <t>受付担当</t>
    <rPh sb="0" eb="2">
      <t>ウケツケ</t>
    </rPh>
    <rPh sb="2" eb="4">
      <t>タントウ</t>
    </rPh>
    <phoneticPr fontId="4"/>
  </si>
  <si>
    <t>顧客番号</t>
    <rPh sb="0" eb="2">
      <t>コキャク</t>
    </rPh>
    <rPh sb="2" eb="4">
      <t>バンゴウ</t>
    </rPh>
    <phoneticPr fontId="4"/>
  </si>
  <si>
    <t>FOM輸入食品株式会社 宛</t>
    <rPh sb="3" eb="5">
      <t>ユニュウ</t>
    </rPh>
    <rPh sb="5" eb="7">
      <t>ショクヒン</t>
    </rPh>
    <rPh sb="7" eb="11">
      <t>カブシキガイシャ</t>
    </rPh>
    <rPh sb="12" eb="13">
      <t>アテ</t>
    </rPh>
    <phoneticPr fontId="4"/>
  </si>
  <si>
    <t>注文書</t>
    <rPh sb="0" eb="3">
      <t>チュウモンショ</t>
    </rPh>
    <phoneticPr fontId="4"/>
  </si>
  <si>
    <t>貴社名</t>
    <rPh sb="0" eb="2">
      <t>キシャ</t>
    </rPh>
    <rPh sb="2" eb="3">
      <t>メイ</t>
    </rPh>
    <phoneticPr fontId="4"/>
  </si>
  <si>
    <t>ご担当者名</t>
    <rPh sb="1" eb="4">
      <t>タントウシャ</t>
    </rPh>
    <rPh sb="4" eb="5">
      <t>メイ</t>
    </rPh>
    <phoneticPr fontId="4"/>
  </si>
  <si>
    <t>ご住所</t>
    <rPh sb="1" eb="3">
      <t>ジュウショ</t>
    </rPh>
    <phoneticPr fontId="4"/>
  </si>
  <si>
    <t>TEL</t>
    <phoneticPr fontId="4"/>
  </si>
  <si>
    <t>FAX</t>
    <phoneticPr fontId="4"/>
  </si>
  <si>
    <t>E-Mail</t>
    <phoneticPr fontId="4"/>
  </si>
  <si>
    <t>申込日</t>
    <rPh sb="0" eb="3">
      <t>モウシコミビ</t>
    </rPh>
    <phoneticPr fontId="4"/>
  </si>
  <si>
    <t>希望納期</t>
    <rPh sb="0" eb="2">
      <t>キボウ</t>
    </rPh>
    <rPh sb="2" eb="4">
      <t>ノウキ</t>
    </rPh>
    <phoneticPr fontId="4"/>
  </si>
  <si>
    <t>【注文明細】</t>
    <rPh sb="1" eb="3">
      <t>チュウモン</t>
    </rPh>
    <rPh sb="3" eb="5">
      <t>メイサイ</t>
    </rPh>
    <phoneticPr fontId="4"/>
  </si>
  <si>
    <t>【商品一覧】</t>
    <rPh sb="1" eb="3">
      <t>ショウヒン</t>
    </rPh>
    <rPh sb="3" eb="5">
      <t>イチラン</t>
    </rPh>
    <phoneticPr fontId="4"/>
  </si>
  <si>
    <t>商品型番</t>
    <rPh sb="0" eb="2">
      <t>ショウヒン</t>
    </rPh>
    <rPh sb="2" eb="4">
      <t>カタバン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</si>
  <si>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</si>
  <si>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</si>
  <si>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</si>
  <si>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</si>
  <si>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C110</t>
    <phoneticPr fontId="4"/>
  </si>
  <si>
    <t>モカコーヒー</t>
    <phoneticPr fontId="4"/>
  </si>
  <si>
    <t>C120</t>
    <phoneticPr fontId="4"/>
  </si>
  <si>
    <t>ブレンドコーヒー</t>
    <phoneticPr fontId="4"/>
  </si>
  <si>
    <t>C130</t>
    <phoneticPr fontId="4"/>
  </si>
  <si>
    <t>炭焼コーヒー</t>
    <rPh sb="0" eb="2">
      <t>スミヤキ</t>
    </rPh>
    <phoneticPr fontId="4"/>
  </si>
  <si>
    <t>C140</t>
    <phoneticPr fontId="4"/>
  </si>
  <si>
    <t>ブルーマウンテン</t>
    <phoneticPr fontId="4"/>
  </si>
  <si>
    <t>C150</t>
    <phoneticPr fontId="4"/>
  </si>
  <si>
    <t>キリマンジャロ</t>
    <phoneticPr fontId="4"/>
  </si>
  <si>
    <t>T110</t>
    <phoneticPr fontId="4"/>
  </si>
  <si>
    <t>アッサムティー</t>
    <phoneticPr fontId="4"/>
  </si>
  <si>
    <t>T120</t>
    <phoneticPr fontId="4"/>
  </si>
  <si>
    <t>ダージリンティー</t>
    <phoneticPr fontId="4"/>
  </si>
  <si>
    <t>T130</t>
    <phoneticPr fontId="4"/>
  </si>
  <si>
    <t>アップルティー</t>
    <phoneticPr fontId="4"/>
  </si>
  <si>
    <t>T140</t>
    <phoneticPr fontId="4"/>
  </si>
  <si>
    <t>オレンジペコ</t>
    <phoneticPr fontId="4"/>
  </si>
  <si>
    <t>T150</t>
    <phoneticPr fontId="4"/>
  </si>
  <si>
    <t>アールグレイ</t>
    <phoneticPr fontId="4"/>
  </si>
  <si>
    <t>お買上金額</t>
    <rPh sb="1" eb="3">
      <t>カイアゲ</t>
    </rPh>
    <rPh sb="3" eb="5">
      <t>キンガク</t>
    </rPh>
    <phoneticPr fontId="4"/>
  </si>
  <si>
    <t>T210</t>
    <phoneticPr fontId="4"/>
  </si>
  <si>
    <t>ハーブティー</t>
    <phoneticPr fontId="4"/>
  </si>
  <si>
    <t>割引金額</t>
    <rPh sb="0" eb="2">
      <t>ワリビキ</t>
    </rPh>
    <rPh sb="2" eb="4">
      <t>キンガク</t>
    </rPh>
    <phoneticPr fontId="4"/>
  </si>
  <si>
    <t>T220</t>
    <phoneticPr fontId="4"/>
  </si>
  <si>
    <t>ジャスミンティー</t>
    <phoneticPr fontId="4"/>
  </si>
  <si>
    <t>割引後金額</t>
    <rPh sb="0" eb="2">
      <t>ワリビキ</t>
    </rPh>
    <rPh sb="2" eb="3">
      <t>ゴ</t>
    </rPh>
    <rPh sb="3" eb="5">
      <t>キンガク</t>
    </rPh>
    <phoneticPr fontId="4"/>
  </si>
  <si>
    <t>消費税額</t>
    <rPh sb="0" eb="3">
      <t>ショウヒゼイ</t>
    </rPh>
    <rPh sb="3" eb="4">
      <t>ガク</t>
    </rPh>
    <phoneticPr fontId="4"/>
  </si>
  <si>
    <t>【割引率】</t>
    <rPh sb="1" eb="3">
      <t>ワリビキ</t>
    </rPh>
    <rPh sb="3" eb="4">
      <t>リツ</t>
    </rPh>
    <phoneticPr fontId="4"/>
  </si>
  <si>
    <t>お支払総額</t>
    <rPh sb="1" eb="3">
      <t>シハライ</t>
    </rPh>
    <rPh sb="3" eb="5">
      <t>ソウガク</t>
    </rPh>
    <phoneticPr fontId="4"/>
  </si>
  <si>
    <t>割引率</t>
    <rPh sb="0" eb="2">
      <t>ワリビキ</t>
    </rPh>
    <rPh sb="2" eb="3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</si>
</sst>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以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4" fontId="1" fillId="0" borderId="1" xfId="0" applyNumberFormat="1" applyFont="1" applyBorder="1">
      <alignment vertical="center"/>
    </xf>
    <xf numFmtId="14" fontId="1" fillId="0" borderId="0" xfId="0" applyNumberFormat="1" applyFont="1">
      <alignment vertical="center"/>
    </xf>
    <xf numFmtId="0" fontId="1" fillId="3" borderId="1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8" fillId="4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38" fontId="1" fillId="0" borderId="1" xfId="1" applyFont="1" applyBorder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9" fontId="1" fillId="5" borderId="4" xfId="2" applyFont="1" applyFill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9" fontId="1" fillId="0" borderId="1" xfId="2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209550</xdr:colOff>
      <xdr:row>0</xdr:row>
      <xdr:rowOff>104775</xdr:rowOff>
    </xdr:from>
    <xdr:ext cx="6105261" cy="43654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AD002F-2931-4A39-9250-D92ED4A0BEBE}"/>
            </a:ext>
          </a:extLst>
        </xdr:cNvPr>
        <xdr:cNvSpPr txBox="1"/>
      </xdr:nvSpPr>
      <xdr:spPr>
        <a:xfrm>
          <a:off x="6972300" y="104775"/>
          <a:ext cx="6105261" cy="43654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/>
            <a:t>VLOOKUP</a:t>
          </a:r>
          <a:r>
            <a:rPr kumimoji="1" lang="ja-JP" altLang="en-US" sz="1800"/>
            <a:t>関数</a:t>
          </a:r>
          <a:endParaRPr kumimoji="1" lang="en-US" altLang="ja-JP" sz="1800"/>
        </a:p>
        <a:p>
          <a:r>
            <a:rPr kumimoji="1" lang="ja-JP" altLang="en-US" sz="1800"/>
            <a:t>表検索の関数</a:t>
          </a:r>
          <a:endParaRPr kumimoji="1" lang="en-US" altLang="ja-JP" sz="1800"/>
        </a:p>
        <a:p>
          <a:r>
            <a:rPr kumimoji="1" lang="ja-JP" altLang="en-US" sz="1800"/>
            <a:t>「</a:t>
          </a:r>
          <a:r>
            <a:rPr kumimoji="1" lang="en-US" altLang="ja-JP" sz="1800"/>
            <a:t>Vertical</a:t>
          </a:r>
          <a:r>
            <a:rPr kumimoji="1" lang="ja-JP" altLang="en-US" sz="1800"/>
            <a:t>」 </a:t>
          </a:r>
          <a:r>
            <a:rPr kumimoji="1" lang="en-US" altLang="ja-JP" sz="1800"/>
            <a:t>(</a:t>
          </a:r>
          <a:r>
            <a:rPr kumimoji="1" lang="ja-JP" altLang="en-US" sz="1800"/>
            <a:t>垂直</a:t>
          </a:r>
          <a:r>
            <a:rPr kumimoji="1" lang="en-US" altLang="ja-JP" sz="1800"/>
            <a:t>) </a:t>
          </a:r>
          <a:r>
            <a:rPr kumimoji="1" lang="ja-JP" altLang="en-US" sz="1800"/>
            <a:t>を意味する </a:t>
          </a:r>
          <a:r>
            <a:rPr kumimoji="1" lang="en-US" altLang="ja-JP" sz="1800"/>
            <a:t>V </a:t>
          </a:r>
          <a:r>
            <a:rPr kumimoji="1" lang="ja-JP" altLang="en-US" sz="1800"/>
            <a:t>と</a:t>
          </a:r>
        </a:p>
        <a:p>
          <a:r>
            <a:rPr kumimoji="1" lang="ja-JP" altLang="en-US" sz="1800"/>
            <a:t>「</a:t>
          </a:r>
          <a:r>
            <a:rPr kumimoji="1" lang="en-US" altLang="ja-JP" sz="1800"/>
            <a:t>LOOKUP</a:t>
          </a:r>
          <a:r>
            <a:rPr kumimoji="1" lang="ja-JP" altLang="en-US" sz="1800"/>
            <a:t>」 </a:t>
          </a:r>
          <a:r>
            <a:rPr kumimoji="1" lang="en-US" altLang="ja-JP" sz="1800"/>
            <a:t>(</a:t>
          </a:r>
          <a:r>
            <a:rPr kumimoji="1" lang="ja-JP" altLang="en-US" sz="1800"/>
            <a:t>探す</a:t>
          </a:r>
          <a:r>
            <a:rPr kumimoji="1" lang="en-US" altLang="ja-JP" sz="1800"/>
            <a:t>) </a:t>
          </a:r>
          <a:r>
            <a:rPr kumimoji="1" lang="ja-JP" altLang="en-US" sz="1800"/>
            <a:t>の略</a:t>
          </a:r>
        </a:p>
        <a:p>
          <a:r>
            <a:rPr kumimoji="1" lang="ja-JP" altLang="en-US" sz="1800"/>
            <a:t>表を縦方向に検索し、</a:t>
          </a:r>
          <a:br>
            <a:rPr kumimoji="1" lang="ja-JP" altLang="en-US" sz="1800"/>
          </a:br>
          <a:r>
            <a:rPr kumimoji="1" lang="ja-JP" altLang="en-US" sz="1800"/>
            <a:t>特定のデータに対応する値を取り出す</a:t>
          </a:r>
        </a:p>
        <a:p>
          <a:r>
            <a:rPr kumimoji="1" lang="ja-JP" altLang="en-US" sz="1800"/>
            <a:t>商品</a:t>
          </a:r>
          <a:r>
            <a:rPr kumimoji="1" lang="en-US" altLang="ja-JP" sz="1800"/>
            <a:t>ID</a:t>
          </a:r>
          <a:r>
            <a:rPr kumimoji="1" lang="ja-JP" altLang="en-US" sz="1800"/>
            <a:t>から商品の単価を取り出したり、</a:t>
          </a:r>
          <a:br>
            <a:rPr kumimoji="1" lang="ja-JP" altLang="en-US" sz="1800"/>
          </a:br>
          <a:r>
            <a:rPr kumimoji="1" lang="ja-JP" altLang="en-US" sz="1800"/>
            <a:t>顧客名から住所を取り出したりなど</a:t>
          </a:r>
        </a:p>
        <a:p>
          <a:r>
            <a:rPr kumimoji="1" lang="en-US" altLang="ja-JP" sz="2400"/>
            <a:t>=VLOOKUP</a:t>
          </a:r>
          <a:r>
            <a:rPr kumimoji="1" lang="ja-JP" altLang="en-US" sz="2400"/>
            <a:t>（検索値</a:t>
          </a:r>
          <a:r>
            <a:rPr kumimoji="1" lang="en-US" altLang="ja-JP" sz="2400"/>
            <a:t>,</a:t>
          </a:r>
          <a:r>
            <a:rPr kumimoji="1" lang="ja-JP" altLang="en-US" sz="2400"/>
            <a:t>範囲</a:t>
          </a:r>
          <a:r>
            <a:rPr kumimoji="1" lang="en-US" altLang="ja-JP" sz="2400"/>
            <a:t>,</a:t>
          </a:r>
          <a:r>
            <a:rPr kumimoji="1" lang="ja-JP" altLang="en-US" sz="2400"/>
            <a:t>列番号</a:t>
          </a:r>
          <a:r>
            <a:rPr kumimoji="1" lang="en-US" altLang="ja-JP" sz="2400"/>
            <a:t>,</a:t>
          </a:r>
          <a:r>
            <a:rPr kumimoji="1" lang="ja-JP" altLang="en-US" sz="2400"/>
            <a:t>検索の型）</a:t>
          </a:r>
        </a:p>
        <a:p>
          <a:endParaRPr kumimoji="1" lang="en-US" altLang="ja-JP" sz="1800"/>
        </a:p>
        <a:p>
          <a:r>
            <a:rPr kumimoji="1" lang="en-US" altLang="ja-JP" sz="1800" b="1">
              <a:latin typeface="+mn-ea"/>
              <a:ea typeface="+mn-ea"/>
            </a:rPr>
            <a:t>=VLOOKUP(D4,$I$4:$J$9,2,0)</a:t>
          </a:r>
          <a:endParaRPr kumimoji="1" lang="ja-JP" altLang="en-US" sz="1800" b="1">
            <a:latin typeface="+mn-ea"/>
            <a:ea typeface="+mn-ea"/>
          </a:endParaRPr>
        </a:p>
      </xdr:txBody>
    </xdr:sp>
    <xdr:clientData/>
  </xdr:oneCellAnchor>
  <xdr:oneCellAnchor>
    <xdr:from>
      <xdr:col>10</xdr:col>
      <xdr:colOff>200025</xdr:colOff>
      <xdr:row>18</xdr:row>
      <xdr:rowOff>19050</xdr:rowOff>
    </xdr:from>
    <xdr:ext cx="5983689" cy="34642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E2961A-46C1-490E-ACF4-66184014D4E4}"/>
            </a:ext>
          </a:extLst>
        </xdr:cNvPr>
        <xdr:cNvSpPr txBox="1"/>
      </xdr:nvSpPr>
      <xdr:spPr>
        <a:xfrm>
          <a:off x="6962775" y="4371975"/>
          <a:ext cx="5983689" cy="34642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との組み合わせ</a:t>
          </a:r>
          <a:endParaRPr kumimoji="1" lang="en-US" altLang="ja-JP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検索値である</a:t>
          </a:r>
          <a:r>
            <a: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D4</a:t>
          </a:r>
          <a:r>
            <a:rPr kumimoji="1" lang="ja-JP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のセルが空白なのでエラーが出てしまう</a:t>
          </a:r>
          <a:endParaRPr lang="ja-JP" altLang="ja-JP" sz="1800">
            <a:effectLst/>
          </a:endParaRPr>
        </a:p>
        <a:p>
          <a:r>
            <a:rPr kumimoji="1" lang="ja-JP" altLang="en-US" sz="1800"/>
            <a:t>所属</a:t>
          </a:r>
          <a:r>
            <a:rPr kumimoji="1" lang="en-US" altLang="ja-JP" sz="1800"/>
            <a:t>No.</a:t>
          </a:r>
          <a:r>
            <a:rPr kumimoji="1" lang="ja-JP" altLang="en-US" sz="1800"/>
            <a:t>が空白でもエラーが出ないようにする</a:t>
          </a:r>
        </a:p>
        <a:p>
          <a:r>
            <a:rPr kumimoji="1" lang="en-US" altLang="ja-JP" sz="1800" b="1">
              <a:latin typeface="+mn-ea"/>
              <a:ea typeface="+mn-ea"/>
            </a:rPr>
            <a:t>=IF(D4="","",VLOOKUP(D4,$I$4:$J$9,2,0))</a:t>
          </a:r>
        </a:p>
        <a:p>
          <a:r>
            <a:rPr kumimoji="1" lang="ja-JP" altLang="en-US" sz="1800">
              <a:latin typeface="+mn-ea"/>
              <a:ea typeface="+mn-ea"/>
            </a:rPr>
            <a:t>もしも</a:t>
          </a:r>
          <a:r>
            <a:rPr kumimoji="1" lang="en-US" altLang="ja-JP" sz="1800">
              <a:latin typeface="+mn-ea"/>
              <a:ea typeface="+mn-ea"/>
            </a:rPr>
            <a:t>D4</a:t>
          </a:r>
          <a:r>
            <a:rPr kumimoji="1" lang="ja-JP" altLang="en-US" sz="1800">
              <a:latin typeface="+mn-ea"/>
              <a:ea typeface="+mn-ea"/>
            </a:rPr>
            <a:t>が空白なら</a:t>
          </a:r>
        </a:p>
        <a:p>
          <a:r>
            <a:rPr kumimoji="1" lang="ja-JP" altLang="en-US" sz="1800">
              <a:latin typeface="+mn-ea"/>
              <a:ea typeface="+mn-ea"/>
            </a:rPr>
            <a:t>空白を返す</a:t>
          </a:r>
        </a:p>
        <a:p>
          <a:r>
            <a:rPr kumimoji="1" lang="ja-JP" altLang="en-US" sz="1800">
              <a:latin typeface="+mn-ea"/>
              <a:ea typeface="+mn-ea"/>
            </a:rPr>
            <a:t>空白でなければ、</a:t>
          </a:r>
        </a:p>
        <a:p>
          <a:r>
            <a:rPr kumimoji="1" lang="en-US" altLang="ja-JP" sz="1800">
              <a:latin typeface="+mn-ea"/>
              <a:ea typeface="+mn-ea"/>
            </a:rPr>
            <a:t>VLOOKUP</a:t>
          </a:r>
          <a:r>
            <a:rPr kumimoji="1" lang="ja-JP" altLang="en-US" sz="1800">
              <a:latin typeface="+mn-ea"/>
              <a:ea typeface="+mn-ea"/>
            </a:rPr>
            <a:t>関数で返す</a:t>
          </a:r>
          <a:endParaRPr kumimoji="1" lang="en-US" altLang="ja-JP" sz="1800">
            <a:latin typeface="+mn-ea"/>
            <a:ea typeface="+mn-ea"/>
          </a:endParaRPr>
        </a:p>
        <a:p>
          <a:endParaRPr kumimoji="1" lang="ja-JP" altLang="en-US" sz="1800"/>
        </a:p>
      </xdr:txBody>
    </xdr:sp>
    <xdr:clientData/>
  </xdr:oneCellAnchor>
  <xdr:oneCellAnchor>
    <xdr:from>
      <xdr:col>1</xdr:col>
      <xdr:colOff>466725</xdr:colOff>
      <xdr:row>18</xdr:row>
      <xdr:rowOff>0</xdr:rowOff>
    </xdr:from>
    <xdr:ext cx="3871060" cy="1122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824DEFF-B109-49D6-B2EF-24FBA750BE45}"/>
            </a:ext>
          </a:extLst>
        </xdr:cNvPr>
        <xdr:cNvSpPr txBox="1"/>
      </xdr:nvSpPr>
      <xdr:spPr>
        <a:xfrm>
          <a:off x="666750" y="4352925"/>
          <a:ext cx="3871060" cy="112242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F1</a:t>
          </a:r>
          <a:r>
            <a:rPr kumimoji="1" lang="ja-JP" altLang="en-US" sz="1600"/>
            <a:t>に今日の日付を関数で入れる</a:t>
          </a:r>
          <a:endParaRPr kumimoji="1" lang="en-US" altLang="ja-JP" sz="1600"/>
        </a:p>
        <a:p>
          <a:r>
            <a:rPr kumimoji="1" lang="ja-JP" altLang="en-US" sz="1600"/>
            <a:t>勤続年数は</a:t>
          </a:r>
          <a:r>
            <a:rPr kumimoji="1" lang="en-US" altLang="ja-JP" sz="1600"/>
            <a:t>F1</a:t>
          </a:r>
          <a:r>
            <a:rPr kumimoji="1" lang="ja-JP" altLang="en-US" sz="1600"/>
            <a:t>と入社年月日をもとに出す</a:t>
          </a:r>
          <a:endParaRPr kumimoji="1" lang="en-US" altLang="ja-JP" sz="1600"/>
        </a:p>
        <a:p>
          <a:r>
            <a:rPr kumimoji="1" lang="en-US" altLang="ja-JP" sz="1600"/>
            <a:t>DATEDIF</a:t>
          </a:r>
          <a:r>
            <a:rPr kumimoji="1" lang="ja-JP" altLang="en-US" sz="1600"/>
            <a:t>関数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209550</xdr:colOff>
      <xdr:row>0</xdr:row>
      <xdr:rowOff>104775</xdr:rowOff>
    </xdr:from>
    <xdr:ext cx="6105261" cy="43654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C50D1E-4706-40A5-9592-A4E26DAA7F28}"/>
            </a:ext>
          </a:extLst>
        </xdr:cNvPr>
        <xdr:cNvSpPr txBox="1"/>
      </xdr:nvSpPr>
      <xdr:spPr>
        <a:xfrm>
          <a:off x="6972300" y="104775"/>
          <a:ext cx="6105261" cy="43654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/>
            <a:t>VLOOKUP</a:t>
          </a:r>
          <a:r>
            <a:rPr kumimoji="1" lang="ja-JP" altLang="en-US" sz="1800"/>
            <a:t>関数</a:t>
          </a:r>
          <a:endParaRPr kumimoji="1" lang="en-US" altLang="ja-JP" sz="1800"/>
        </a:p>
        <a:p>
          <a:r>
            <a:rPr kumimoji="1" lang="ja-JP" altLang="en-US" sz="1800"/>
            <a:t>表検索の関数</a:t>
          </a:r>
          <a:endParaRPr kumimoji="1" lang="en-US" altLang="ja-JP" sz="1800"/>
        </a:p>
        <a:p>
          <a:r>
            <a:rPr kumimoji="1" lang="ja-JP" altLang="en-US" sz="1800"/>
            <a:t>「</a:t>
          </a:r>
          <a:r>
            <a:rPr kumimoji="1" lang="en-US" altLang="ja-JP" sz="1800"/>
            <a:t>Vertical</a:t>
          </a:r>
          <a:r>
            <a:rPr kumimoji="1" lang="ja-JP" altLang="en-US" sz="1800"/>
            <a:t>」 </a:t>
          </a:r>
          <a:r>
            <a:rPr kumimoji="1" lang="en-US" altLang="ja-JP" sz="1800"/>
            <a:t>(</a:t>
          </a:r>
          <a:r>
            <a:rPr kumimoji="1" lang="ja-JP" altLang="en-US" sz="1800"/>
            <a:t>垂直</a:t>
          </a:r>
          <a:r>
            <a:rPr kumimoji="1" lang="en-US" altLang="ja-JP" sz="1800"/>
            <a:t>) </a:t>
          </a:r>
          <a:r>
            <a:rPr kumimoji="1" lang="ja-JP" altLang="en-US" sz="1800"/>
            <a:t>を意味する </a:t>
          </a:r>
          <a:r>
            <a:rPr kumimoji="1" lang="en-US" altLang="ja-JP" sz="1800"/>
            <a:t>V </a:t>
          </a:r>
          <a:r>
            <a:rPr kumimoji="1" lang="ja-JP" altLang="en-US" sz="1800"/>
            <a:t>と</a:t>
          </a:r>
        </a:p>
        <a:p>
          <a:r>
            <a:rPr kumimoji="1" lang="ja-JP" altLang="en-US" sz="1800"/>
            <a:t>「</a:t>
          </a:r>
          <a:r>
            <a:rPr kumimoji="1" lang="en-US" altLang="ja-JP" sz="1800"/>
            <a:t>LOOKUP</a:t>
          </a:r>
          <a:r>
            <a:rPr kumimoji="1" lang="ja-JP" altLang="en-US" sz="1800"/>
            <a:t>」 </a:t>
          </a:r>
          <a:r>
            <a:rPr kumimoji="1" lang="en-US" altLang="ja-JP" sz="1800"/>
            <a:t>(</a:t>
          </a:r>
          <a:r>
            <a:rPr kumimoji="1" lang="ja-JP" altLang="en-US" sz="1800"/>
            <a:t>探す</a:t>
          </a:r>
          <a:r>
            <a:rPr kumimoji="1" lang="en-US" altLang="ja-JP" sz="1800"/>
            <a:t>) </a:t>
          </a:r>
          <a:r>
            <a:rPr kumimoji="1" lang="ja-JP" altLang="en-US" sz="1800"/>
            <a:t>の略</a:t>
          </a:r>
        </a:p>
        <a:p>
          <a:r>
            <a:rPr kumimoji="1" lang="ja-JP" altLang="en-US" sz="1800"/>
            <a:t>表を縦方向に検索し、</a:t>
          </a:r>
          <a:br>
            <a:rPr kumimoji="1" lang="ja-JP" altLang="en-US" sz="1800"/>
          </a:br>
          <a:r>
            <a:rPr kumimoji="1" lang="ja-JP" altLang="en-US" sz="1800"/>
            <a:t>特定のデータに対応する値を取り出す</a:t>
          </a:r>
        </a:p>
        <a:p>
          <a:r>
            <a:rPr kumimoji="1" lang="ja-JP" altLang="en-US" sz="1800"/>
            <a:t>商品</a:t>
          </a:r>
          <a:r>
            <a:rPr kumimoji="1" lang="en-US" altLang="ja-JP" sz="1800"/>
            <a:t>ID</a:t>
          </a:r>
          <a:r>
            <a:rPr kumimoji="1" lang="ja-JP" altLang="en-US" sz="1800"/>
            <a:t>から商品の単価を取り出したり、</a:t>
          </a:r>
          <a:br>
            <a:rPr kumimoji="1" lang="ja-JP" altLang="en-US" sz="1800"/>
          </a:br>
          <a:r>
            <a:rPr kumimoji="1" lang="ja-JP" altLang="en-US" sz="1800"/>
            <a:t>顧客名から住所を取り出したりなど</a:t>
          </a:r>
        </a:p>
        <a:p>
          <a:r>
            <a:rPr kumimoji="1" lang="en-US" altLang="ja-JP" sz="2400"/>
            <a:t>=VLOOKUP</a:t>
          </a:r>
          <a:r>
            <a:rPr kumimoji="1" lang="ja-JP" altLang="en-US" sz="2400"/>
            <a:t>（検索値</a:t>
          </a:r>
          <a:r>
            <a:rPr kumimoji="1" lang="en-US" altLang="ja-JP" sz="2400"/>
            <a:t>,</a:t>
          </a:r>
          <a:r>
            <a:rPr kumimoji="1" lang="ja-JP" altLang="en-US" sz="2400"/>
            <a:t>範囲</a:t>
          </a:r>
          <a:r>
            <a:rPr kumimoji="1" lang="en-US" altLang="ja-JP" sz="2400"/>
            <a:t>,</a:t>
          </a:r>
          <a:r>
            <a:rPr kumimoji="1" lang="ja-JP" altLang="en-US" sz="2400"/>
            <a:t>列番号</a:t>
          </a:r>
          <a:r>
            <a:rPr kumimoji="1" lang="en-US" altLang="ja-JP" sz="2400"/>
            <a:t>,</a:t>
          </a:r>
          <a:r>
            <a:rPr kumimoji="1" lang="ja-JP" altLang="en-US" sz="2400"/>
            <a:t>検索の型）</a:t>
          </a:r>
        </a:p>
        <a:p>
          <a:endParaRPr kumimoji="1" lang="en-US" altLang="ja-JP" sz="1800"/>
        </a:p>
        <a:p>
          <a:r>
            <a:rPr kumimoji="1" lang="en-US" altLang="ja-JP" sz="1800" b="1">
              <a:latin typeface="+mn-ea"/>
              <a:ea typeface="+mn-ea"/>
            </a:rPr>
            <a:t>=VLOOKUP(D4,$I$4:$J$9,2,0)</a:t>
          </a:r>
          <a:endParaRPr kumimoji="1" lang="ja-JP" altLang="en-US" sz="1800" b="1">
            <a:latin typeface="+mn-ea"/>
            <a:ea typeface="+mn-ea"/>
          </a:endParaRPr>
        </a:p>
      </xdr:txBody>
    </xdr:sp>
    <xdr:clientData/>
  </xdr:oneCellAnchor>
  <xdr:oneCellAnchor>
    <xdr:from>
      <xdr:col>10</xdr:col>
      <xdr:colOff>200025</xdr:colOff>
      <xdr:row>18</xdr:row>
      <xdr:rowOff>19050</xdr:rowOff>
    </xdr:from>
    <xdr:ext cx="5983689" cy="34642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E1A8A9-05A6-4720-B9E9-2C8AB601EA1F}"/>
            </a:ext>
          </a:extLst>
        </xdr:cNvPr>
        <xdr:cNvSpPr txBox="1"/>
      </xdr:nvSpPr>
      <xdr:spPr>
        <a:xfrm>
          <a:off x="6962775" y="4371975"/>
          <a:ext cx="5983689" cy="34642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en-US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との組み合わせ</a:t>
          </a:r>
          <a:endParaRPr kumimoji="1" lang="en-US" altLang="ja-JP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検索値である</a:t>
          </a:r>
          <a:r>
            <a:rPr kumimoji="1" lang="en-US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D4</a:t>
          </a:r>
          <a:r>
            <a:rPr kumimoji="1" lang="ja-JP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のセルが空白なのでエラーが出てしまう</a:t>
          </a:r>
          <a:endParaRPr lang="ja-JP" altLang="ja-JP" sz="1800">
            <a:effectLst/>
          </a:endParaRPr>
        </a:p>
        <a:p>
          <a:r>
            <a:rPr kumimoji="1" lang="ja-JP" altLang="en-US" sz="1800"/>
            <a:t>所属</a:t>
          </a:r>
          <a:r>
            <a:rPr kumimoji="1" lang="en-US" altLang="ja-JP" sz="1800"/>
            <a:t>No.</a:t>
          </a:r>
          <a:r>
            <a:rPr kumimoji="1" lang="ja-JP" altLang="en-US" sz="1800"/>
            <a:t>が空白でもエラーが出ないようにする</a:t>
          </a:r>
        </a:p>
        <a:p>
          <a:r>
            <a:rPr kumimoji="1" lang="en-US" altLang="ja-JP" sz="1800" b="1">
              <a:latin typeface="+mn-ea"/>
              <a:ea typeface="+mn-ea"/>
            </a:rPr>
            <a:t>=IF(D4="","",VLOOKUP(D4,$I$4:$J$9,2,0))</a:t>
          </a:r>
        </a:p>
        <a:p>
          <a:r>
            <a:rPr kumimoji="1" lang="ja-JP" altLang="en-US" sz="1800">
              <a:latin typeface="+mn-ea"/>
              <a:ea typeface="+mn-ea"/>
            </a:rPr>
            <a:t>もしも</a:t>
          </a:r>
          <a:r>
            <a:rPr kumimoji="1" lang="en-US" altLang="ja-JP" sz="1800">
              <a:latin typeface="+mn-ea"/>
              <a:ea typeface="+mn-ea"/>
            </a:rPr>
            <a:t>D4</a:t>
          </a:r>
          <a:r>
            <a:rPr kumimoji="1" lang="ja-JP" altLang="en-US" sz="1800">
              <a:latin typeface="+mn-ea"/>
              <a:ea typeface="+mn-ea"/>
            </a:rPr>
            <a:t>が空白なら</a:t>
          </a:r>
        </a:p>
        <a:p>
          <a:r>
            <a:rPr kumimoji="1" lang="ja-JP" altLang="en-US" sz="1800">
              <a:latin typeface="+mn-ea"/>
              <a:ea typeface="+mn-ea"/>
            </a:rPr>
            <a:t>空白を返す</a:t>
          </a:r>
        </a:p>
        <a:p>
          <a:r>
            <a:rPr kumimoji="1" lang="ja-JP" altLang="en-US" sz="1800">
              <a:latin typeface="+mn-ea"/>
              <a:ea typeface="+mn-ea"/>
            </a:rPr>
            <a:t>空白でなければ、</a:t>
          </a:r>
        </a:p>
        <a:p>
          <a:r>
            <a:rPr kumimoji="1" lang="en-US" altLang="ja-JP" sz="1800">
              <a:latin typeface="+mn-ea"/>
              <a:ea typeface="+mn-ea"/>
            </a:rPr>
            <a:t>VLOOKUP</a:t>
          </a:r>
          <a:r>
            <a:rPr kumimoji="1" lang="ja-JP" altLang="en-US" sz="1800">
              <a:latin typeface="+mn-ea"/>
              <a:ea typeface="+mn-ea"/>
            </a:rPr>
            <a:t>関数で返す</a:t>
          </a:r>
          <a:endParaRPr kumimoji="1" lang="en-US" altLang="ja-JP" sz="1800">
            <a:latin typeface="+mn-ea"/>
            <a:ea typeface="+mn-ea"/>
          </a:endParaRPr>
        </a:p>
        <a:p>
          <a:endParaRPr kumimoji="1" lang="ja-JP" altLang="en-US" sz="1800"/>
        </a:p>
      </xdr:txBody>
    </xdr:sp>
    <xdr:clientData/>
  </xdr:oneCellAnchor>
  <xdr:oneCellAnchor>
    <xdr:from>
      <xdr:col>1</xdr:col>
      <xdr:colOff>466725</xdr:colOff>
      <xdr:row>18</xdr:row>
      <xdr:rowOff>0</xdr:rowOff>
    </xdr:from>
    <xdr:ext cx="3871060" cy="1122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43484E0-4B73-4E14-A73D-FC9BA4952914}"/>
            </a:ext>
          </a:extLst>
        </xdr:cNvPr>
        <xdr:cNvSpPr txBox="1"/>
      </xdr:nvSpPr>
      <xdr:spPr>
        <a:xfrm>
          <a:off x="666750" y="4352925"/>
          <a:ext cx="3871060" cy="112242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F1</a:t>
          </a:r>
          <a:r>
            <a:rPr kumimoji="1" lang="ja-JP" altLang="en-US" sz="1600"/>
            <a:t>に今日の日付を関数で入れる</a:t>
          </a:r>
          <a:endParaRPr kumimoji="1" lang="en-US" altLang="ja-JP" sz="1600"/>
        </a:p>
        <a:p>
          <a:r>
            <a:rPr kumimoji="1" lang="ja-JP" altLang="en-US" sz="1600"/>
            <a:t>勤続年数は</a:t>
          </a:r>
          <a:r>
            <a:rPr kumimoji="1" lang="en-US" altLang="ja-JP" sz="1600"/>
            <a:t>F1</a:t>
          </a:r>
          <a:r>
            <a:rPr kumimoji="1" lang="ja-JP" altLang="en-US" sz="1600"/>
            <a:t>と入社年月日をもとに出す</a:t>
          </a:r>
          <a:endParaRPr kumimoji="1" lang="en-US" altLang="ja-JP" sz="1600"/>
        </a:p>
        <a:p>
          <a:r>
            <a:rPr kumimoji="1" lang="en-US" altLang="ja-JP" sz="1600"/>
            <a:t>DATEDIF</a:t>
          </a:r>
          <a:r>
            <a:rPr kumimoji="1" lang="ja-JP" altLang="en-US" sz="1600"/>
            <a:t>関数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266700</xdr:colOff>
      <xdr:row>0</xdr:row>
      <xdr:rowOff>161925</xdr:rowOff>
    </xdr:from>
    <xdr:ext cx="5493812" cy="52910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9ACD73-3690-4223-8DC5-1A97289ACDA6}"/>
            </a:ext>
          </a:extLst>
        </xdr:cNvPr>
        <xdr:cNvSpPr txBox="1"/>
      </xdr:nvSpPr>
      <xdr:spPr>
        <a:xfrm>
          <a:off x="9391650" y="161925"/>
          <a:ext cx="5493812" cy="52910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/>
            <a:t>伝票番号：</a:t>
          </a:r>
          <a:r>
            <a:rPr kumimoji="1" lang="en-US" altLang="ja-JP" sz="1800"/>
            <a:t>00001</a:t>
          </a:r>
          <a:r>
            <a:rPr kumimoji="1" lang="ja-JP" altLang="en-US" sz="1800"/>
            <a:t>と表示させる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セルの書式設定</a:t>
          </a:r>
          <a:endParaRPr kumimoji="1" lang="en-US" altLang="ja-JP" sz="1800"/>
        </a:p>
        <a:p>
          <a:r>
            <a:rPr kumimoji="1" lang="ja-JP" altLang="en-US" sz="1800"/>
            <a:t>希望納期：申込日の１週間後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申込日＋７</a:t>
          </a:r>
          <a:endParaRPr kumimoji="1" lang="en-US" altLang="ja-JP" sz="1800"/>
        </a:p>
        <a:p>
          <a:r>
            <a:rPr kumimoji="1" lang="ja-JP" altLang="en-US" sz="1800"/>
            <a:t>貴社名～ご住所　日本語入力になるようにする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入力規則　日本語入力を</a:t>
          </a:r>
          <a:r>
            <a:rPr kumimoji="1" lang="en-US" altLang="ja-JP" sz="1800"/>
            <a:t>ON</a:t>
          </a:r>
          <a:r>
            <a:rPr kumimoji="1" lang="ja-JP" altLang="en-US" sz="1800"/>
            <a:t>に</a:t>
          </a:r>
          <a:endParaRPr kumimoji="1" lang="en-US" altLang="ja-JP" sz="1800"/>
        </a:p>
        <a:p>
          <a:r>
            <a:rPr kumimoji="1" lang="en-US" altLang="ja-JP" sz="1800"/>
            <a:t>TEL</a:t>
          </a:r>
          <a:r>
            <a:rPr kumimoji="1" lang="ja-JP" altLang="en-US" sz="1800"/>
            <a:t>～</a:t>
          </a:r>
          <a:r>
            <a:rPr kumimoji="1" lang="en-US" altLang="ja-JP" sz="1800"/>
            <a:t>E-mail</a:t>
          </a:r>
          <a:r>
            <a:rPr kumimoji="1" lang="ja-JP" altLang="en-US" sz="1800"/>
            <a:t>　直接入力になるようにする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入力規則　オフ（英語モード）に</a:t>
          </a:r>
          <a:endParaRPr kumimoji="1" lang="en-US" altLang="ja-JP" sz="1800"/>
        </a:p>
        <a:p>
          <a:r>
            <a:rPr kumimoji="1" lang="ja-JP" altLang="en-US" sz="1800"/>
            <a:t>商品型番を入れると商品名と単価が出るようにする</a:t>
          </a:r>
          <a:endParaRPr kumimoji="1" lang="en-US" altLang="ja-JP" sz="1800"/>
        </a:p>
        <a:p>
          <a:r>
            <a:rPr kumimoji="1" lang="en-US" altLang="ja-JP" sz="1800"/>
            <a:t>A:VLOOKUP</a:t>
          </a:r>
        </a:p>
        <a:p>
          <a:r>
            <a:rPr kumimoji="1" lang="ja-JP" altLang="en-US" sz="1800"/>
            <a:t>空欄でもエラーが出ないようにする</a:t>
          </a:r>
          <a:endParaRPr kumimoji="1" lang="en-US" altLang="ja-JP" sz="1800"/>
        </a:p>
        <a:p>
          <a:r>
            <a:rPr kumimoji="1" lang="en-US" altLang="ja-JP" sz="1800"/>
            <a:t>A:IF+VLOOKUP</a:t>
          </a:r>
        </a:p>
        <a:p>
          <a:r>
            <a:rPr kumimoji="1" lang="ja-JP" altLang="en-US" sz="1800"/>
            <a:t>商品型番はリスト化する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入力規則　リスト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266700</xdr:colOff>
      <xdr:row>0</xdr:row>
      <xdr:rowOff>161925</xdr:rowOff>
    </xdr:from>
    <xdr:ext cx="5493812" cy="52910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A269CC-C731-484F-9A95-08E35CCB1833}"/>
            </a:ext>
          </a:extLst>
        </xdr:cNvPr>
        <xdr:cNvSpPr txBox="1"/>
      </xdr:nvSpPr>
      <xdr:spPr>
        <a:xfrm>
          <a:off x="9391650" y="161925"/>
          <a:ext cx="5493812" cy="52910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/>
            <a:t>伝票番号：</a:t>
          </a:r>
          <a:r>
            <a:rPr kumimoji="1" lang="en-US" altLang="ja-JP" sz="1800"/>
            <a:t>00001</a:t>
          </a:r>
          <a:r>
            <a:rPr kumimoji="1" lang="ja-JP" altLang="en-US" sz="1800"/>
            <a:t>と表示させる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セルの書式設定</a:t>
          </a:r>
          <a:endParaRPr kumimoji="1" lang="en-US" altLang="ja-JP" sz="1800"/>
        </a:p>
        <a:p>
          <a:r>
            <a:rPr kumimoji="1" lang="ja-JP" altLang="en-US" sz="1800"/>
            <a:t>希望納期：申込日の１週間後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申込日＋７</a:t>
          </a:r>
          <a:endParaRPr kumimoji="1" lang="en-US" altLang="ja-JP" sz="1800"/>
        </a:p>
        <a:p>
          <a:r>
            <a:rPr kumimoji="1" lang="ja-JP" altLang="en-US" sz="1800"/>
            <a:t>貴社名～ご住所　日本語入力になるようにする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入力規則　日本語入力を</a:t>
          </a:r>
          <a:r>
            <a:rPr kumimoji="1" lang="en-US" altLang="ja-JP" sz="1800"/>
            <a:t>ON</a:t>
          </a:r>
          <a:r>
            <a:rPr kumimoji="1" lang="ja-JP" altLang="en-US" sz="1800"/>
            <a:t>に</a:t>
          </a:r>
          <a:endParaRPr kumimoji="1" lang="en-US" altLang="ja-JP" sz="1800"/>
        </a:p>
        <a:p>
          <a:r>
            <a:rPr kumimoji="1" lang="en-US" altLang="ja-JP" sz="1800"/>
            <a:t>TEL</a:t>
          </a:r>
          <a:r>
            <a:rPr kumimoji="1" lang="ja-JP" altLang="en-US" sz="1800"/>
            <a:t>～</a:t>
          </a:r>
          <a:r>
            <a:rPr kumimoji="1" lang="en-US" altLang="ja-JP" sz="1800"/>
            <a:t>E-mail</a:t>
          </a:r>
          <a:r>
            <a:rPr kumimoji="1" lang="ja-JP" altLang="en-US" sz="1800"/>
            <a:t>　直接入力になるようにする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入力規則　オフ（英語モード）に</a:t>
          </a:r>
          <a:endParaRPr kumimoji="1" lang="en-US" altLang="ja-JP" sz="1800"/>
        </a:p>
        <a:p>
          <a:r>
            <a:rPr kumimoji="1" lang="ja-JP" altLang="en-US" sz="1800"/>
            <a:t>商品型番を入れると商品名と単価が出るようにする</a:t>
          </a:r>
          <a:endParaRPr kumimoji="1" lang="en-US" altLang="ja-JP" sz="1800"/>
        </a:p>
        <a:p>
          <a:r>
            <a:rPr kumimoji="1" lang="en-US" altLang="ja-JP" sz="1800"/>
            <a:t>A:VLOOKUP</a:t>
          </a:r>
        </a:p>
        <a:p>
          <a:r>
            <a:rPr kumimoji="1" lang="ja-JP" altLang="en-US" sz="1800"/>
            <a:t>空欄でもエラーが出ないようにする</a:t>
          </a:r>
          <a:endParaRPr kumimoji="1" lang="en-US" altLang="ja-JP" sz="1800"/>
        </a:p>
        <a:p>
          <a:r>
            <a:rPr kumimoji="1" lang="en-US" altLang="ja-JP" sz="1800"/>
            <a:t>A:IF+VLOOKUP</a:t>
          </a:r>
        </a:p>
        <a:p>
          <a:r>
            <a:rPr kumimoji="1" lang="ja-JP" altLang="en-US" sz="1800"/>
            <a:t>商品型番はリスト化する</a:t>
          </a:r>
          <a:endParaRPr kumimoji="1" lang="en-US" altLang="ja-JP" sz="1800"/>
        </a:p>
        <a:p>
          <a:r>
            <a:rPr kumimoji="1" lang="en-US" altLang="ja-JP" sz="1800"/>
            <a:t>A:</a:t>
          </a:r>
          <a:r>
            <a:rPr kumimoji="1" lang="ja-JP" altLang="en-US" sz="1800"/>
            <a:t>入力規則　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C704-EDF1-46CC-BC87-1700D70EEACB}">
  <dimension ref="B1:J17"/>
  <sheetViews>
    <sheetView workbookViewId="0">
      <selection activeCell="G4" sqref="G4"/>
    </sheetView>
  </sheetViews>
  <sheetFormatPr defaultRowHeight="18.75" x14ac:dyDescent="0.4"/>
  <cols>
    <col min="1" max="1" width="2.625" style="1" customWidth="1"/>
    <col min="2" max="2" width="9" style="1"/>
    <col min="3" max="3" width="11" style="1" bestFit="1" customWidth="1"/>
    <col min="4" max="7" width="10.875" style="1" customWidth="1"/>
    <col min="8" max="8" width="4.625" style="1" customWidth="1"/>
    <col min="9" max="16384" width="9" style="1"/>
  </cols>
  <sheetData>
    <row r="1" spans="2:10" ht="24" x14ac:dyDescent="0.4">
      <c r="B1" s="2" t="s">
        <v>30</v>
      </c>
      <c r="F1" s="6"/>
      <c r="G1" s="1" t="s">
        <v>31</v>
      </c>
      <c r="I1" s="2" t="s">
        <v>32</v>
      </c>
    </row>
    <row r="3" spans="2:10" x14ac:dyDescent="0.4">
      <c r="B3" s="3" t="s">
        <v>0</v>
      </c>
      <c r="C3" s="3" t="s">
        <v>1</v>
      </c>
      <c r="D3" s="3" t="s">
        <v>33</v>
      </c>
      <c r="E3" s="3" t="s">
        <v>34</v>
      </c>
      <c r="F3" s="3" t="s">
        <v>35</v>
      </c>
      <c r="G3" s="3" t="s">
        <v>36</v>
      </c>
      <c r="I3" s="3" t="s">
        <v>33</v>
      </c>
      <c r="J3" s="3" t="s">
        <v>34</v>
      </c>
    </row>
    <row r="4" spans="2:10" x14ac:dyDescent="0.4">
      <c r="B4" s="4" t="s">
        <v>2</v>
      </c>
      <c r="C4" s="4" t="s">
        <v>3</v>
      </c>
      <c r="D4" s="4"/>
      <c r="E4" s="4"/>
      <c r="F4" s="5">
        <v>35156</v>
      </c>
      <c r="G4" s="4"/>
      <c r="I4" s="4">
        <v>10</v>
      </c>
      <c r="J4" s="4" t="s">
        <v>37</v>
      </c>
    </row>
    <row r="5" spans="2:10" x14ac:dyDescent="0.4">
      <c r="B5" s="4" t="s">
        <v>4</v>
      </c>
      <c r="C5" s="4" t="s">
        <v>5</v>
      </c>
      <c r="D5" s="4"/>
      <c r="E5" s="4"/>
      <c r="F5" s="5">
        <v>36069</v>
      </c>
      <c r="G5" s="4"/>
      <c r="I5" s="4">
        <v>20</v>
      </c>
      <c r="J5" s="4" t="s">
        <v>38</v>
      </c>
    </row>
    <row r="6" spans="2:10" x14ac:dyDescent="0.4">
      <c r="B6" s="4" t="s">
        <v>6</v>
      </c>
      <c r="C6" s="4" t="s">
        <v>7</v>
      </c>
      <c r="D6" s="4"/>
      <c r="E6" s="4"/>
      <c r="F6" s="5">
        <v>36982</v>
      </c>
      <c r="G6" s="4"/>
      <c r="I6" s="4">
        <v>30</v>
      </c>
      <c r="J6" s="4" t="s">
        <v>39</v>
      </c>
    </row>
    <row r="7" spans="2:10" x14ac:dyDescent="0.4">
      <c r="B7" s="4" t="s">
        <v>8</v>
      </c>
      <c r="C7" s="4" t="s">
        <v>9</v>
      </c>
      <c r="D7" s="4"/>
      <c r="E7" s="4"/>
      <c r="F7" s="5">
        <v>36982</v>
      </c>
      <c r="G7" s="4"/>
      <c r="I7" s="4">
        <v>40</v>
      </c>
      <c r="J7" s="4" t="s">
        <v>40</v>
      </c>
    </row>
    <row r="8" spans="2:10" x14ac:dyDescent="0.4">
      <c r="B8" s="4" t="s">
        <v>10</v>
      </c>
      <c r="C8" s="4" t="s">
        <v>11</v>
      </c>
      <c r="D8" s="4"/>
      <c r="E8" s="4"/>
      <c r="F8" s="5">
        <v>37347</v>
      </c>
      <c r="G8" s="4"/>
      <c r="I8" s="4">
        <v>50</v>
      </c>
      <c r="J8" s="4" t="s">
        <v>41</v>
      </c>
    </row>
    <row r="9" spans="2:10" x14ac:dyDescent="0.4">
      <c r="B9" s="4" t="s">
        <v>12</v>
      </c>
      <c r="C9" s="4" t="s">
        <v>13</v>
      </c>
      <c r="D9" s="4"/>
      <c r="E9" s="4"/>
      <c r="F9" s="5">
        <v>37712</v>
      </c>
      <c r="G9" s="4"/>
      <c r="I9" s="4">
        <v>60</v>
      </c>
      <c r="J9" s="4" t="s">
        <v>42</v>
      </c>
    </row>
    <row r="10" spans="2:10" x14ac:dyDescent="0.4">
      <c r="B10" s="4" t="s">
        <v>14</v>
      </c>
      <c r="C10" s="4" t="s">
        <v>15</v>
      </c>
      <c r="D10" s="4"/>
      <c r="E10" s="4"/>
      <c r="F10" s="5">
        <v>38078</v>
      </c>
      <c r="G10" s="4"/>
    </row>
    <row r="11" spans="2:10" x14ac:dyDescent="0.4">
      <c r="B11" s="4" t="s">
        <v>16</v>
      </c>
      <c r="C11" s="4" t="s">
        <v>17</v>
      </c>
      <c r="D11" s="4"/>
      <c r="E11" s="4"/>
      <c r="F11" s="5">
        <v>38808</v>
      </c>
      <c r="G11" s="4"/>
    </row>
    <row r="12" spans="2:10" x14ac:dyDescent="0.4">
      <c r="B12" s="4" t="s">
        <v>18</v>
      </c>
      <c r="C12" s="4" t="s">
        <v>19</v>
      </c>
      <c r="D12" s="4"/>
      <c r="E12" s="4"/>
      <c r="F12" s="5">
        <v>39356</v>
      </c>
      <c r="G12" s="4"/>
    </row>
    <row r="13" spans="2:10" x14ac:dyDescent="0.4">
      <c r="B13" s="4" t="s">
        <v>20</v>
      </c>
      <c r="C13" s="4" t="s">
        <v>21</v>
      </c>
      <c r="D13" s="4"/>
      <c r="E13" s="4"/>
      <c r="F13" s="5">
        <v>39173</v>
      </c>
      <c r="G13" s="4"/>
    </row>
    <row r="14" spans="2:10" x14ac:dyDescent="0.4">
      <c r="B14" s="4" t="s">
        <v>22</v>
      </c>
      <c r="C14" s="4" t="s">
        <v>23</v>
      </c>
      <c r="D14" s="4"/>
      <c r="E14" s="4"/>
      <c r="F14" s="5">
        <v>39539</v>
      </c>
      <c r="G14" s="4"/>
    </row>
    <row r="15" spans="2:10" x14ac:dyDescent="0.4">
      <c r="B15" s="4" t="s">
        <v>24</v>
      </c>
      <c r="C15" s="4" t="s">
        <v>25</v>
      </c>
      <c r="D15" s="4"/>
      <c r="E15" s="4"/>
      <c r="F15" s="5">
        <v>39904</v>
      </c>
      <c r="G15" s="4"/>
    </row>
    <row r="16" spans="2:10" x14ac:dyDescent="0.4">
      <c r="B16" s="4" t="s">
        <v>26</v>
      </c>
      <c r="C16" s="4" t="s">
        <v>27</v>
      </c>
      <c r="D16" s="4"/>
      <c r="E16" s="4"/>
      <c r="F16" s="5">
        <v>41000</v>
      </c>
      <c r="G16" s="4"/>
    </row>
    <row r="17" spans="2:7" x14ac:dyDescent="0.4">
      <c r="B17" s="4" t="s">
        <v>28</v>
      </c>
      <c r="C17" s="4" t="s">
        <v>29</v>
      </c>
      <c r="D17" s="4"/>
      <c r="E17" s="4"/>
      <c r="F17" s="5">
        <v>41365</v>
      </c>
      <c r="G17" s="4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51D6-09F0-4238-AA2C-E7CF16969703}">
  <dimension ref="B1:J17"/>
  <sheetViews>
    <sheetView tabSelected="1" workbookViewId="0">
      <selection activeCell="G4" sqref="G4"/>
    </sheetView>
  </sheetViews>
  <sheetFormatPr defaultRowHeight="18.75" x14ac:dyDescent="0.4"/>
  <cols>
    <col min="1" max="1" width="2.625" style="1" customWidth="1"/>
    <col min="2" max="2" width="9" style="1"/>
    <col min="3" max="3" width="11" style="1" bestFit="1" customWidth="1"/>
    <col min="4" max="7" width="10.875" style="1" customWidth="1"/>
    <col min="8" max="8" width="4.625" style="1" customWidth="1"/>
    <col min="9" max="16384" width="9" style="1"/>
  </cols>
  <sheetData>
    <row r="1" spans="2:10" ht="24" x14ac:dyDescent="0.4">
      <c r="B1" s="2" t="s">
        <v>30</v>
      </c>
      <c r="F1" s="6"/>
      <c r="G1" s="1" t="s">
        <v>31</v>
      </c>
      <c r="I1" s="2" t="s">
        <v>32</v>
      </c>
    </row>
    <row r="3" spans="2:10" x14ac:dyDescent="0.4">
      <c r="B3" s="3" t="s">
        <v>0</v>
      </c>
      <c r="C3" s="3" t="s">
        <v>1</v>
      </c>
      <c r="D3" s="3" t="s">
        <v>33</v>
      </c>
      <c r="E3" s="3" t="s">
        <v>34</v>
      </c>
      <c r="F3" s="3" t="s">
        <v>35</v>
      </c>
      <c r="G3" s="3" t="s">
        <v>36</v>
      </c>
      <c r="I3" s="3" t="s">
        <v>33</v>
      </c>
      <c r="J3" s="3" t="s">
        <v>34</v>
      </c>
    </row>
    <row r="4" spans="2:10" x14ac:dyDescent="0.4">
      <c r="B4" s="4" t="s">
        <v>2</v>
      </c>
      <c r="C4" s="4" t="s">
        <v>3</v>
      </c>
      <c r="D4" s="4"/>
      <c r="E4" s="4"/>
      <c r="F4" s="5">
        <v>35156</v>
      </c>
      <c r="G4" s="4"/>
      <c r="I4" s="4">
        <v>10</v>
      </c>
      <c r="J4" s="4" t="s">
        <v>37</v>
      </c>
    </row>
    <row r="5" spans="2:10" x14ac:dyDescent="0.4">
      <c r="B5" s="4" t="s">
        <v>4</v>
      </c>
      <c r="C5" s="4" t="s">
        <v>5</v>
      </c>
      <c r="D5" s="4"/>
      <c r="E5" s="4"/>
      <c r="F5" s="5">
        <v>36069</v>
      </c>
      <c r="G5" s="4"/>
      <c r="I5" s="4">
        <v>20</v>
      </c>
      <c r="J5" s="4" t="s">
        <v>38</v>
      </c>
    </row>
    <row r="6" spans="2:10" x14ac:dyDescent="0.4">
      <c r="B6" s="4" t="s">
        <v>6</v>
      </c>
      <c r="C6" s="4" t="s">
        <v>7</v>
      </c>
      <c r="D6" s="4"/>
      <c r="E6" s="4"/>
      <c r="F6" s="5">
        <v>36982</v>
      </c>
      <c r="G6" s="4"/>
      <c r="I6" s="4">
        <v>30</v>
      </c>
      <c r="J6" s="4" t="s">
        <v>39</v>
      </c>
    </row>
    <row r="7" spans="2:10" x14ac:dyDescent="0.4">
      <c r="B7" s="4" t="s">
        <v>8</v>
      </c>
      <c r="C7" s="4" t="s">
        <v>9</v>
      </c>
      <c r="D7" s="4"/>
      <c r="E7" s="4"/>
      <c r="F7" s="5">
        <v>36982</v>
      </c>
      <c r="G7" s="4"/>
      <c r="I7" s="4">
        <v>40</v>
      </c>
      <c r="J7" s="4" t="s">
        <v>40</v>
      </c>
    </row>
    <row r="8" spans="2:10" x14ac:dyDescent="0.4">
      <c r="B8" s="4" t="s">
        <v>10</v>
      </c>
      <c r="C8" s="4" t="s">
        <v>11</v>
      </c>
      <c r="D8" s="4"/>
      <c r="E8" s="4"/>
      <c r="F8" s="5">
        <v>37347</v>
      </c>
      <c r="G8" s="4"/>
      <c r="I8" s="4">
        <v>50</v>
      </c>
      <c r="J8" s="4" t="s">
        <v>41</v>
      </c>
    </row>
    <row r="9" spans="2:10" x14ac:dyDescent="0.4">
      <c r="B9" s="4" t="s">
        <v>12</v>
      </c>
      <c r="C9" s="4" t="s">
        <v>13</v>
      </c>
      <c r="D9" s="4"/>
      <c r="E9" s="4"/>
      <c r="F9" s="5">
        <v>37712</v>
      </c>
      <c r="G9" s="4"/>
      <c r="I9" s="4">
        <v>60</v>
      </c>
      <c r="J9" s="4" t="s">
        <v>42</v>
      </c>
    </row>
    <row r="10" spans="2:10" x14ac:dyDescent="0.4">
      <c r="B10" s="4" t="s">
        <v>14</v>
      </c>
      <c r="C10" s="4" t="s">
        <v>15</v>
      </c>
      <c r="D10" s="4"/>
      <c r="E10" s="4"/>
      <c r="F10" s="5">
        <v>38078</v>
      </c>
      <c r="G10" s="4"/>
    </row>
    <row r="11" spans="2:10" x14ac:dyDescent="0.4">
      <c r="B11" s="4" t="s">
        <v>16</v>
      </c>
      <c r="C11" s="4" t="s">
        <v>17</v>
      </c>
      <c r="D11" s="4"/>
      <c r="E11" s="4"/>
      <c r="F11" s="5">
        <v>38808</v>
      </c>
      <c r="G11" s="4"/>
    </row>
    <row r="12" spans="2:10" x14ac:dyDescent="0.4">
      <c r="B12" s="4" t="s">
        <v>18</v>
      </c>
      <c r="C12" s="4" t="s">
        <v>19</v>
      </c>
      <c r="D12" s="4"/>
      <c r="E12" s="4"/>
      <c r="F12" s="5">
        <v>39356</v>
      </c>
      <c r="G12" s="4"/>
    </row>
    <row r="13" spans="2:10" x14ac:dyDescent="0.4">
      <c r="B13" s="4" t="s">
        <v>20</v>
      </c>
      <c r="C13" s="4" t="s">
        <v>21</v>
      </c>
      <c r="D13" s="4"/>
      <c r="E13" s="4"/>
      <c r="F13" s="5">
        <v>39173</v>
      </c>
      <c r="G13" s="4"/>
    </row>
    <row r="14" spans="2:10" x14ac:dyDescent="0.4">
      <c r="B14" s="4" t="s">
        <v>22</v>
      </c>
      <c r="C14" s="4" t="s">
        <v>23</v>
      </c>
      <c r="D14" s="4"/>
      <c r="E14" s="4"/>
      <c r="F14" s="5">
        <v>39539</v>
      </c>
      <c r="G14" s="4"/>
    </row>
    <row r="15" spans="2:10" x14ac:dyDescent="0.4">
      <c r="B15" s="4" t="s">
        <v>24</v>
      </c>
      <c r="C15" s="4" t="s">
        <v>25</v>
      </c>
      <c r="D15" s="4"/>
      <c r="E15" s="4"/>
      <c r="F15" s="5">
        <v>39904</v>
      </c>
      <c r="G15" s="4"/>
    </row>
    <row r="16" spans="2:10" x14ac:dyDescent="0.4">
      <c r="B16" s="4" t="s">
        <v>26</v>
      </c>
      <c r="C16" s="4" t="s">
        <v>27</v>
      </c>
      <c r="D16" s="4"/>
      <c r="E16" s="4"/>
      <c r="F16" s="5">
        <v>41000</v>
      </c>
      <c r="G16" s="4"/>
    </row>
    <row r="17" spans="2:7" x14ac:dyDescent="0.4">
      <c r="B17" s="4" t="s">
        <v>28</v>
      </c>
      <c r="C17" s="4" t="s">
        <v>29</v>
      </c>
      <c r="D17" s="4"/>
      <c r="E17" s="4"/>
      <c r="F17" s="5">
        <v>41365</v>
      </c>
      <c r="G17" s="4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7C24-1B3A-4954-A455-9E998CBC9E48}">
  <dimension ref="B1:M39"/>
  <sheetViews>
    <sheetView topLeftCell="E1" workbookViewId="0">
      <selection activeCell="D11" sqref="D11:G11"/>
    </sheetView>
  </sheetViews>
  <sheetFormatPr defaultRowHeight="18.75" x14ac:dyDescent="0.4"/>
  <cols>
    <col min="1" max="1" width="2.625" style="1" customWidth="1"/>
    <col min="2" max="2" width="4.625" style="1" customWidth="1"/>
    <col min="3" max="3" width="9" style="1"/>
    <col min="4" max="4" width="22.625" style="1" customWidth="1"/>
    <col min="5" max="6" width="9" style="1"/>
    <col min="7" max="7" width="14.625" style="1" customWidth="1"/>
    <col min="8" max="8" width="9" style="1"/>
    <col min="9" max="9" width="11.625" style="1" customWidth="1"/>
    <col min="10" max="10" width="18.625" style="1" customWidth="1"/>
    <col min="11" max="11" width="9" style="1"/>
    <col min="12" max="12" width="11" style="1" bestFit="1" customWidth="1"/>
    <col min="13" max="16384" width="9" style="1"/>
  </cols>
  <sheetData>
    <row r="1" spans="2:7" x14ac:dyDescent="0.4">
      <c r="F1" s="1" t="s">
        <v>43</v>
      </c>
    </row>
    <row r="2" spans="2:7" x14ac:dyDescent="0.4">
      <c r="F2" s="7" t="s">
        <v>44</v>
      </c>
      <c r="G2" s="4">
        <v>1</v>
      </c>
    </row>
    <row r="3" spans="2:7" x14ac:dyDescent="0.4">
      <c r="F3" s="7" t="s">
        <v>45</v>
      </c>
      <c r="G3" s="5">
        <v>43556</v>
      </c>
    </row>
    <row r="4" spans="2:7" x14ac:dyDescent="0.4">
      <c r="F4" s="7" t="s">
        <v>46</v>
      </c>
      <c r="G4" s="4"/>
    </row>
    <row r="5" spans="2:7" x14ac:dyDescent="0.4">
      <c r="F5" s="7" t="s">
        <v>47</v>
      </c>
      <c r="G5" s="4">
        <v>110</v>
      </c>
    </row>
    <row r="6" spans="2:7" ht="24" x14ac:dyDescent="0.4">
      <c r="B6" s="8" t="s">
        <v>48</v>
      </c>
    </row>
    <row r="8" spans="2:7" ht="35.25" x14ac:dyDescent="0.4">
      <c r="B8" s="9" t="s">
        <v>49</v>
      </c>
      <c r="C8" s="9"/>
      <c r="D8" s="9"/>
      <c r="E8" s="9"/>
      <c r="F8" s="9"/>
      <c r="G8" s="9"/>
    </row>
    <row r="10" spans="2:7" x14ac:dyDescent="0.4">
      <c r="B10" s="10" t="s">
        <v>50</v>
      </c>
      <c r="C10" s="10"/>
      <c r="D10" s="11"/>
      <c r="E10" s="12"/>
      <c r="F10" s="12"/>
      <c r="G10" s="13"/>
    </row>
    <row r="11" spans="2:7" x14ac:dyDescent="0.4">
      <c r="B11" s="10" t="s">
        <v>51</v>
      </c>
      <c r="C11" s="10"/>
      <c r="D11" s="11"/>
      <c r="E11" s="12"/>
      <c r="F11" s="12"/>
      <c r="G11" s="13"/>
    </row>
    <row r="12" spans="2:7" x14ac:dyDescent="0.4">
      <c r="B12" s="10" t="s">
        <v>52</v>
      </c>
      <c r="C12" s="10"/>
      <c r="D12" s="11"/>
      <c r="E12" s="12"/>
      <c r="F12" s="12"/>
      <c r="G12" s="13"/>
    </row>
    <row r="13" spans="2:7" x14ac:dyDescent="0.4">
      <c r="B13" s="10" t="s">
        <v>53</v>
      </c>
      <c r="C13" s="10"/>
      <c r="D13" s="11"/>
      <c r="E13" s="12"/>
      <c r="F13" s="12"/>
      <c r="G13" s="13"/>
    </row>
    <row r="14" spans="2:7" x14ac:dyDescent="0.4">
      <c r="B14" s="10" t="s">
        <v>54</v>
      </c>
      <c r="C14" s="10"/>
      <c r="D14" s="11"/>
      <c r="E14" s="12"/>
      <c r="F14" s="12"/>
      <c r="G14" s="13"/>
    </row>
    <row r="15" spans="2:7" x14ac:dyDescent="0.4">
      <c r="B15" s="10" t="s">
        <v>55</v>
      </c>
      <c r="C15" s="10"/>
      <c r="D15" s="11"/>
      <c r="E15" s="12"/>
      <c r="F15" s="12"/>
      <c r="G15" s="13"/>
    </row>
    <row r="16" spans="2:7" x14ac:dyDescent="0.4">
      <c r="B16" s="10" t="s">
        <v>56</v>
      </c>
      <c r="C16" s="10"/>
      <c r="D16" s="14">
        <v>43556</v>
      </c>
      <c r="E16" s="15"/>
      <c r="F16" s="15"/>
      <c r="G16" s="16"/>
    </row>
    <row r="17" spans="2:11" x14ac:dyDescent="0.4">
      <c r="B17" s="10" t="s">
        <v>57</v>
      </c>
      <c r="C17" s="10"/>
      <c r="D17" s="11"/>
      <c r="E17" s="12"/>
      <c r="F17" s="12"/>
      <c r="G17" s="13"/>
    </row>
    <row r="19" spans="2:11" x14ac:dyDescent="0.4">
      <c r="B19" s="1" t="s">
        <v>58</v>
      </c>
      <c r="I19" s="1" t="s">
        <v>59</v>
      </c>
    </row>
    <row r="20" spans="2:11" x14ac:dyDescent="0.4">
      <c r="B20" s="17"/>
      <c r="C20" s="18" t="s">
        <v>60</v>
      </c>
      <c r="D20" s="18" t="s">
        <v>61</v>
      </c>
      <c r="E20" s="18" t="s">
        <v>62</v>
      </c>
      <c r="F20" s="18" t="s">
        <v>63</v>
      </c>
      <c r="G20" s="18" t="s">
        <v>64</v>
      </c>
      <c r="I20" s="18" t="s">
        <v>60</v>
      </c>
      <c r="J20" s="18" t="s">
        <v>61</v>
      </c>
      <c r="K20" s="18" t="s">
        <v>62</v>
      </c>
    </row>
    <row r="21" spans="2:11" x14ac:dyDescent="0.4">
      <c r="B21" s="19">
        <v>1</v>
      </c>
      <c r="C21" s="4"/>
      <c r="D21" s="4" t="str">
        <f>IF(C21="","",VLOOKUP(C21,$I$21:$K$32,2,FALSE))</f>
        <v/>
      </c>
      <c r="E21" s="20" t="str">
        <f>IF(C21="","",VLOOKUP(C21,$I$21:$K$32,3,FALSE))</f>
        <v/>
      </c>
      <c r="F21" s="4"/>
      <c r="G21" s="20" t="str">
        <f>IF(F21="","",E21*F21)</f>
        <v/>
      </c>
      <c r="I21" s="4" t="s">
        <v>65</v>
      </c>
      <c r="J21" s="4" t="s">
        <v>66</v>
      </c>
      <c r="K21" s="20">
        <v>1200</v>
      </c>
    </row>
    <row r="22" spans="2:11" x14ac:dyDescent="0.4">
      <c r="B22" s="19">
        <v>2</v>
      </c>
      <c r="C22" s="4"/>
      <c r="D22" s="4" t="str">
        <f t="shared" ref="D22:D30" si="0">IF(C22="","",VLOOKUP(C22,$I$21:$K$32,2,FALSE))</f>
        <v/>
      </c>
      <c r="E22" s="20" t="str">
        <f t="shared" ref="E22:E30" si="1">IF(C22="","",VLOOKUP(C22,$I$21:$K$32,3,FALSE))</f>
        <v/>
      </c>
      <c r="F22" s="4"/>
      <c r="G22" s="20" t="str">
        <f t="shared" ref="G22:G30" si="2">IF(F22="","",E22*F22)</f>
        <v/>
      </c>
      <c r="I22" s="4" t="s">
        <v>67</v>
      </c>
      <c r="J22" s="4" t="s">
        <v>68</v>
      </c>
      <c r="K22" s="20">
        <v>1000</v>
      </c>
    </row>
    <row r="23" spans="2:11" x14ac:dyDescent="0.4">
      <c r="B23" s="19">
        <v>3</v>
      </c>
      <c r="C23" s="4"/>
      <c r="D23" s="4" t="str">
        <f t="shared" si="0"/>
        <v/>
      </c>
      <c r="E23" s="20" t="str">
        <f t="shared" si="1"/>
        <v/>
      </c>
      <c r="F23" s="4"/>
      <c r="G23" s="20" t="str">
        <f t="shared" si="2"/>
        <v/>
      </c>
      <c r="I23" s="4" t="s">
        <v>69</v>
      </c>
      <c r="J23" s="4" t="s">
        <v>70</v>
      </c>
      <c r="K23" s="20">
        <v>1500</v>
      </c>
    </row>
    <row r="24" spans="2:11" x14ac:dyDescent="0.4">
      <c r="B24" s="19">
        <v>4</v>
      </c>
      <c r="C24" s="4"/>
      <c r="D24" s="4" t="str">
        <f t="shared" si="0"/>
        <v/>
      </c>
      <c r="E24" s="20" t="str">
        <f t="shared" si="1"/>
        <v/>
      </c>
      <c r="F24" s="4"/>
      <c r="G24" s="20" t="str">
        <f t="shared" si="2"/>
        <v/>
      </c>
      <c r="I24" s="4" t="s">
        <v>71</v>
      </c>
      <c r="J24" s="4" t="s">
        <v>72</v>
      </c>
      <c r="K24" s="20">
        <v>1800</v>
      </c>
    </row>
    <row r="25" spans="2:11" x14ac:dyDescent="0.4">
      <c r="B25" s="19">
        <v>5</v>
      </c>
      <c r="C25" s="4"/>
      <c r="D25" s="4" t="str">
        <f t="shared" si="0"/>
        <v/>
      </c>
      <c r="E25" s="20" t="str">
        <f t="shared" si="1"/>
        <v/>
      </c>
      <c r="F25" s="4"/>
      <c r="G25" s="20" t="str">
        <f t="shared" si="2"/>
        <v/>
      </c>
      <c r="I25" s="4" t="s">
        <v>73</v>
      </c>
      <c r="J25" s="4" t="s">
        <v>74</v>
      </c>
      <c r="K25" s="20">
        <v>1300</v>
      </c>
    </row>
    <row r="26" spans="2:11" x14ac:dyDescent="0.4">
      <c r="B26" s="19">
        <v>6</v>
      </c>
      <c r="C26" s="4"/>
      <c r="D26" s="4" t="str">
        <f t="shared" si="0"/>
        <v/>
      </c>
      <c r="E26" s="20" t="str">
        <f t="shared" si="1"/>
        <v/>
      </c>
      <c r="F26" s="4"/>
      <c r="G26" s="20" t="str">
        <f t="shared" si="2"/>
        <v/>
      </c>
      <c r="I26" s="4" t="s">
        <v>75</v>
      </c>
      <c r="J26" s="4" t="s">
        <v>76</v>
      </c>
      <c r="K26" s="20">
        <v>1200</v>
      </c>
    </row>
    <row r="27" spans="2:11" x14ac:dyDescent="0.4">
      <c r="B27" s="19">
        <v>7</v>
      </c>
      <c r="C27" s="4"/>
      <c r="D27" s="4" t="str">
        <f t="shared" si="0"/>
        <v/>
      </c>
      <c r="E27" s="20" t="str">
        <f t="shared" si="1"/>
        <v/>
      </c>
      <c r="F27" s="4"/>
      <c r="G27" s="20" t="str">
        <f t="shared" si="2"/>
        <v/>
      </c>
      <c r="I27" s="4" t="s">
        <v>77</v>
      </c>
      <c r="J27" s="4" t="s">
        <v>78</v>
      </c>
      <c r="K27" s="20">
        <v>1000</v>
      </c>
    </row>
    <row r="28" spans="2:11" x14ac:dyDescent="0.4">
      <c r="B28" s="19">
        <v>8</v>
      </c>
      <c r="C28" s="4"/>
      <c r="D28" s="4" t="str">
        <f t="shared" si="0"/>
        <v/>
      </c>
      <c r="E28" s="20" t="str">
        <f t="shared" si="1"/>
        <v/>
      </c>
      <c r="F28" s="4"/>
      <c r="G28" s="20" t="str">
        <f t="shared" si="2"/>
        <v/>
      </c>
      <c r="I28" s="4" t="s">
        <v>79</v>
      </c>
      <c r="J28" s="4" t="s">
        <v>80</v>
      </c>
      <c r="K28" s="20">
        <v>1500</v>
      </c>
    </row>
    <row r="29" spans="2:11" x14ac:dyDescent="0.4">
      <c r="B29" s="19">
        <v>9</v>
      </c>
      <c r="C29" s="4"/>
      <c r="D29" s="4" t="str">
        <f t="shared" si="0"/>
        <v/>
      </c>
      <c r="E29" s="20" t="str">
        <f t="shared" si="1"/>
        <v/>
      </c>
      <c r="F29" s="4"/>
      <c r="G29" s="20" t="str">
        <f t="shared" si="2"/>
        <v/>
      </c>
      <c r="I29" s="4" t="s">
        <v>81</v>
      </c>
      <c r="J29" s="4" t="s">
        <v>82</v>
      </c>
      <c r="K29" s="20">
        <v>1300</v>
      </c>
    </row>
    <row r="30" spans="2:11" x14ac:dyDescent="0.4">
      <c r="B30" s="19">
        <v>10</v>
      </c>
      <c r="C30" s="4"/>
      <c r="D30" s="4" t="str">
        <f t="shared" si="0"/>
        <v/>
      </c>
      <c r="E30" s="20" t="str">
        <f t="shared" si="1"/>
        <v/>
      </c>
      <c r="F30" s="4"/>
      <c r="G30" s="20" t="str">
        <f t="shared" si="2"/>
        <v/>
      </c>
      <c r="I30" s="4" t="s">
        <v>83</v>
      </c>
      <c r="J30" s="4" t="s">
        <v>84</v>
      </c>
      <c r="K30" s="20">
        <v>1800</v>
      </c>
    </row>
    <row r="31" spans="2:11" x14ac:dyDescent="0.4">
      <c r="E31" s="21" t="s">
        <v>85</v>
      </c>
      <c r="F31" s="22"/>
      <c r="G31" s="20">
        <f>SUM(G21:G30)</f>
        <v>0</v>
      </c>
      <c r="I31" s="4" t="s">
        <v>86</v>
      </c>
      <c r="J31" s="4" t="s">
        <v>87</v>
      </c>
      <c r="K31" s="20">
        <v>1200</v>
      </c>
    </row>
    <row r="32" spans="2:11" x14ac:dyDescent="0.4">
      <c r="E32" s="21" t="s">
        <v>88</v>
      </c>
      <c r="F32" s="22"/>
      <c r="G32" s="20">
        <f>G31*VLOOKUP(G31,$I$36:$J$39,2,TRUE)</f>
        <v>0</v>
      </c>
      <c r="I32" s="4" t="s">
        <v>89</v>
      </c>
      <c r="J32" s="4" t="s">
        <v>90</v>
      </c>
      <c r="K32" s="20">
        <v>1100</v>
      </c>
    </row>
    <row r="33" spans="5:13" x14ac:dyDescent="0.4">
      <c r="E33" s="21" t="s">
        <v>91</v>
      </c>
      <c r="F33" s="22"/>
      <c r="G33" s="20">
        <f>G31-G32</f>
        <v>0</v>
      </c>
    </row>
    <row r="34" spans="5:13" x14ac:dyDescent="0.4">
      <c r="E34" s="23" t="s">
        <v>92</v>
      </c>
      <c r="F34" s="24">
        <v>0.08</v>
      </c>
      <c r="G34" s="20">
        <f>ROUNDDOWN(G33*F34,0)</f>
        <v>0</v>
      </c>
      <c r="I34" s="1" t="s">
        <v>93</v>
      </c>
    </row>
    <row r="35" spans="5:13" x14ac:dyDescent="0.4">
      <c r="E35" s="21" t="s">
        <v>94</v>
      </c>
      <c r="F35" s="22"/>
      <c r="G35" s="20">
        <f>G33+G34</f>
        <v>0</v>
      </c>
      <c r="I35" s="18" t="s">
        <v>85</v>
      </c>
      <c r="J35" s="18" t="s">
        <v>95</v>
      </c>
      <c r="L35"/>
      <c r="M35"/>
    </row>
    <row r="36" spans="5:13" x14ac:dyDescent="0.4">
      <c r="I36" s="25">
        <v>0</v>
      </c>
      <c r="J36" s="26">
        <v>0</v>
      </c>
      <c r="L36"/>
      <c r="M36"/>
    </row>
    <row r="37" spans="5:13" x14ac:dyDescent="0.4">
      <c r="I37" s="25">
        <v>10000</v>
      </c>
      <c r="J37" s="26">
        <v>0.1</v>
      </c>
      <c r="L37"/>
      <c r="M37"/>
    </row>
    <row r="38" spans="5:13" x14ac:dyDescent="0.4">
      <c r="I38" s="25">
        <v>20000</v>
      </c>
      <c r="J38" s="26">
        <v>0.15</v>
      </c>
      <c r="L38"/>
      <c r="M38"/>
    </row>
    <row r="39" spans="5:13" x14ac:dyDescent="0.4">
      <c r="I39" s="25">
        <v>30000</v>
      </c>
      <c r="J39" s="26">
        <v>0.2</v>
      </c>
      <c r="L39"/>
      <c r="M39"/>
    </row>
  </sheetData>
  <sortState ref="L36:M39">
    <sortCondition descending="1" ref="L36"/>
  </sortState>
  <mergeCells count="21">
    <mergeCell ref="E33:F33"/>
    <mergeCell ref="E35:F35"/>
    <mergeCell ref="B16:C16"/>
    <mergeCell ref="D16:G16"/>
    <mergeCell ref="B17:C17"/>
    <mergeCell ref="D17:G17"/>
    <mergeCell ref="E31:F31"/>
    <mergeCell ref="E32:F32"/>
    <mergeCell ref="B13:C13"/>
    <mergeCell ref="D13:G13"/>
    <mergeCell ref="B14:C14"/>
    <mergeCell ref="D14:G14"/>
    <mergeCell ref="B15:C15"/>
    <mergeCell ref="D15:G15"/>
    <mergeCell ref="B8:G8"/>
    <mergeCell ref="B10:C10"/>
    <mergeCell ref="D10:G10"/>
    <mergeCell ref="B11:C11"/>
    <mergeCell ref="D11:G11"/>
    <mergeCell ref="B12:C12"/>
    <mergeCell ref="D12:G1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E5C2-5303-49A8-A14F-5FFD892517D6}">
  <dimension ref="B1:M39"/>
  <sheetViews>
    <sheetView topLeftCell="E1" workbookViewId="0">
      <selection activeCell="D11" sqref="D11:G11"/>
    </sheetView>
  </sheetViews>
  <sheetFormatPr defaultRowHeight="18.75" x14ac:dyDescent="0.4"/>
  <cols>
    <col min="1" max="1" width="2.625" style="1" customWidth="1"/>
    <col min="2" max="2" width="4.625" style="1" customWidth="1"/>
    <col min="3" max="3" width="9" style="1"/>
    <col min="4" max="4" width="22.625" style="1" customWidth="1"/>
    <col min="5" max="6" width="9" style="1"/>
    <col min="7" max="7" width="14.625" style="1" customWidth="1"/>
    <col min="8" max="8" width="9" style="1"/>
    <col min="9" max="9" width="11.625" style="1" customWidth="1"/>
    <col min="10" max="10" width="18.625" style="1" customWidth="1"/>
    <col min="11" max="11" width="9" style="1"/>
    <col min="12" max="12" width="11" style="1" bestFit="1" customWidth="1"/>
    <col min="13" max="16384" width="9" style="1"/>
  </cols>
  <sheetData>
    <row r="1" spans="2:7" x14ac:dyDescent="0.4">
      <c r="F1" s="1" t="s">
        <v>43</v>
      </c>
    </row>
    <row r="2" spans="2:7" x14ac:dyDescent="0.4">
      <c r="F2" s="7" t="s">
        <v>44</v>
      </c>
      <c r="G2" s="4">
        <v>1</v>
      </c>
    </row>
    <row r="3" spans="2:7" x14ac:dyDescent="0.4">
      <c r="F3" s="7" t="s">
        <v>45</v>
      </c>
      <c r="G3" s="5">
        <v>43556</v>
      </c>
    </row>
    <row r="4" spans="2:7" x14ac:dyDescent="0.4">
      <c r="F4" s="7" t="s">
        <v>46</v>
      </c>
      <c r="G4" s="4"/>
    </row>
    <row r="5" spans="2:7" x14ac:dyDescent="0.4">
      <c r="F5" s="7" t="s">
        <v>47</v>
      </c>
      <c r="G5" s="4">
        <v>110</v>
      </c>
    </row>
    <row r="6" spans="2:7" ht="24" x14ac:dyDescent="0.4">
      <c r="B6" s="8" t="s">
        <v>48</v>
      </c>
    </row>
    <row r="8" spans="2:7" ht="35.25" x14ac:dyDescent="0.4">
      <c r="B8" s="9" t="s">
        <v>49</v>
      </c>
      <c r="C8" s="9"/>
      <c r="D8" s="9"/>
      <c r="E8" s="9"/>
      <c r="F8" s="9"/>
      <c r="G8" s="9"/>
    </row>
    <row r="10" spans="2:7" x14ac:dyDescent="0.4">
      <c r="B10" s="10" t="s">
        <v>50</v>
      </c>
      <c r="C10" s="10"/>
      <c r="D10" s="11"/>
      <c r="E10" s="12"/>
      <c r="F10" s="12"/>
      <c r="G10" s="13"/>
    </row>
    <row r="11" spans="2:7" x14ac:dyDescent="0.4">
      <c r="B11" s="10" t="s">
        <v>51</v>
      </c>
      <c r="C11" s="10"/>
      <c r="D11" s="11"/>
      <c r="E11" s="12"/>
      <c r="F11" s="12"/>
      <c r="G11" s="13"/>
    </row>
    <row r="12" spans="2:7" x14ac:dyDescent="0.4">
      <c r="B12" s="10" t="s">
        <v>52</v>
      </c>
      <c r="C12" s="10"/>
      <c r="D12" s="11"/>
      <c r="E12" s="12"/>
      <c r="F12" s="12"/>
      <c r="G12" s="13"/>
    </row>
    <row r="13" spans="2:7" x14ac:dyDescent="0.4">
      <c r="B13" s="10" t="s">
        <v>53</v>
      </c>
      <c r="C13" s="10"/>
      <c r="D13" s="11"/>
      <c r="E13" s="12"/>
      <c r="F13" s="12"/>
      <c r="G13" s="13"/>
    </row>
    <row r="14" spans="2:7" x14ac:dyDescent="0.4">
      <c r="B14" s="10" t="s">
        <v>54</v>
      </c>
      <c r="C14" s="10"/>
      <c r="D14" s="11"/>
      <c r="E14" s="12"/>
      <c r="F14" s="12"/>
      <c r="G14" s="13"/>
    </row>
    <row r="15" spans="2:7" x14ac:dyDescent="0.4">
      <c r="B15" s="10" t="s">
        <v>55</v>
      </c>
      <c r="C15" s="10"/>
      <c r="D15" s="11"/>
      <c r="E15" s="12"/>
      <c r="F15" s="12"/>
      <c r="G15" s="13"/>
    </row>
    <row r="16" spans="2:7" x14ac:dyDescent="0.4">
      <c r="B16" s="10" t="s">
        <v>56</v>
      </c>
      <c r="C16" s="10"/>
      <c r="D16" s="14">
        <v>43556</v>
      </c>
      <c r="E16" s="15"/>
      <c r="F16" s="15"/>
      <c r="G16" s="16"/>
    </row>
    <row r="17" spans="2:11" x14ac:dyDescent="0.4">
      <c r="B17" s="10" t="s">
        <v>57</v>
      </c>
      <c r="C17" s="10"/>
      <c r="D17" s="11"/>
      <c r="E17" s="12"/>
      <c r="F17" s="12"/>
      <c r="G17" s="13"/>
    </row>
    <row r="19" spans="2:11" x14ac:dyDescent="0.4">
      <c r="B19" s="1" t="s">
        <v>58</v>
      </c>
      <c r="I19" s="1" t="s">
        <v>59</v>
      </c>
    </row>
    <row r="20" spans="2:11" x14ac:dyDescent="0.4">
      <c r="B20" s="17"/>
      <c r="C20" s="18" t="s">
        <v>60</v>
      </c>
      <c r="D20" s="18" t="s">
        <v>61</v>
      </c>
      <c r="E20" s="18" t="s">
        <v>62</v>
      </c>
      <c r="F20" s="18" t="s">
        <v>63</v>
      </c>
      <c r="G20" s="18" t="s">
        <v>64</v>
      </c>
      <c r="I20" s="18" t="s">
        <v>60</v>
      </c>
      <c r="J20" s="18" t="s">
        <v>61</v>
      </c>
      <c r="K20" s="18" t="s">
        <v>62</v>
      </c>
    </row>
    <row r="21" spans="2:11" x14ac:dyDescent="0.4">
      <c r="B21" s="19">
        <v>1</v>
      </c>
      <c r="C21" s="4"/>
      <c r="D21" s="4" t="str">
        <f>IF(C21="","",VLOOKUP(C21,$I$21:$K$32,2,FALSE))</f>
        <v/>
      </c>
      <c r="E21" s="20" t="str">
        <f>IF(C21="","",VLOOKUP(C21,$I$21:$K$32,3,FALSE))</f>
        <v/>
      </c>
      <c r="F21" s="4"/>
      <c r="G21" s="20" t="str">
        <f>IF(F21="","",E21*F21)</f>
        <v/>
      </c>
      <c r="I21" s="4" t="s">
        <v>65</v>
      </c>
      <c r="J21" s="4" t="s">
        <v>66</v>
      </c>
      <c r="K21" s="20">
        <v>1200</v>
      </c>
    </row>
    <row r="22" spans="2:11" x14ac:dyDescent="0.4">
      <c r="B22" s="19">
        <v>2</v>
      </c>
      <c r="C22" s="4"/>
      <c r="D22" s="4" t="str">
        <f t="shared" ref="D22:D30" si="0">IF(C22="","",VLOOKUP(C22,$I$21:$K$32,2,FALSE))</f>
        <v/>
      </c>
      <c r="E22" s="20" t="str">
        <f t="shared" ref="E22:E30" si="1">IF(C22="","",VLOOKUP(C22,$I$21:$K$32,3,FALSE))</f>
        <v/>
      </c>
      <c r="F22" s="4"/>
      <c r="G22" s="20" t="str">
        <f t="shared" ref="G22:G30" si="2">IF(F22="","",E22*F22)</f>
        <v/>
      </c>
      <c r="I22" s="4" t="s">
        <v>67</v>
      </c>
      <c r="J22" s="4" t="s">
        <v>68</v>
      </c>
      <c r="K22" s="20">
        <v>1000</v>
      </c>
    </row>
    <row r="23" spans="2:11" x14ac:dyDescent="0.4">
      <c r="B23" s="19">
        <v>3</v>
      </c>
      <c r="C23" s="4"/>
      <c r="D23" s="4" t="str">
        <f t="shared" si="0"/>
        <v/>
      </c>
      <c r="E23" s="20" t="str">
        <f t="shared" si="1"/>
        <v/>
      </c>
      <c r="F23" s="4"/>
      <c r="G23" s="20" t="str">
        <f t="shared" si="2"/>
        <v/>
      </c>
      <c r="I23" s="4" t="s">
        <v>69</v>
      </c>
      <c r="J23" s="4" t="s">
        <v>70</v>
      </c>
      <c r="K23" s="20">
        <v>1500</v>
      </c>
    </row>
    <row r="24" spans="2:11" x14ac:dyDescent="0.4">
      <c r="B24" s="19">
        <v>4</v>
      </c>
      <c r="C24" s="4"/>
      <c r="D24" s="4" t="str">
        <f t="shared" si="0"/>
        <v/>
      </c>
      <c r="E24" s="20" t="str">
        <f t="shared" si="1"/>
        <v/>
      </c>
      <c r="F24" s="4"/>
      <c r="G24" s="20" t="str">
        <f t="shared" si="2"/>
        <v/>
      </c>
      <c r="I24" s="4" t="s">
        <v>71</v>
      </c>
      <c r="J24" s="4" t="s">
        <v>72</v>
      </c>
      <c r="K24" s="20">
        <v>1800</v>
      </c>
    </row>
    <row r="25" spans="2:11" x14ac:dyDescent="0.4">
      <c r="B25" s="19">
        <v>5</v>
      </c>
      <c r="C25" s="4"/>
      <c r="D25" s="4" t="str">
        <f t="shared" si="0"/>
        <v/>
      </c>
      <c r="E25" s="20" t="str">
        <f t="shared" si="1"/>
        <v/>
      </c>
      <c r="F25" s="4"/>
      <c r="G25" s="20" t="str">
        <f t="shared" si="2"/>
        <v/>
      </c>
      <c r="I25" s="4" t="s">
        <v>73</v>
      </c>
      <c r="J25" s="4" t="s">
        <v>74</v>
      </c>
      <c r="K25" s="20">
        <v>1300</v>
      </c>
    </row>
    <row r="26" spans="2:11" x14ac:dyDescent="0.4">
      <c r="B26" s="19">
        <v>6</v>
      </c>
      <c r="C26" s="4"/>
      <c r="D26" s="4" t="str">
        <f t="shared" si="0"/>
        <v/>
      </c>
      <c r="E26" s="20" t="str">
        <f t="shared" si="1"/>
        <v/>
      </c>
      <c r="F26" s="4"/>
      <c r="G26" s="20" t="str">
        <f t="shared" si="2"/>
        <v/>
      </c>
      <c r="I26" s="4" t="s">
        <v>75</v>
      </c>
      <c r="J26" s="4" t="s">
        <v>76</v>
      </c>
      <c r="K26" s="20">
        <v>1200</v>
      </c>
    </row>
    <row r="27" spans="2:11" x14ac:dyDescent="0.4">
      <c r="B27" s="19">
        <v>7</v>
      </c>
      <c r="C27" s="4"/>
      <c r="D27" s="4" t="str">
        <f t="shared" si="0"/>
        <v/>
      </c>
      <c r="E27" s="20" t="str">
        <f t="shared" si="1"/>
        <v/>
      </c>
      <c r="F27" s="4"/>
      <c r="G27" s="20" t="str">
        <f t="shared" si="2"/>
        <v/>
      </c>
      <c r="I27" s="4" t="s">
        <v>77</v>
      </c>
      <c r="J27" s="4" t="s">
        <v>78</v>
      </c>
      <c r="K27" s="20">
        <v>1000</v>
      </c>
    </row>
    <row r="28" spans="2:11" x14ac:dyDescent="0.4">
      <c r="B28" s="19">
        <v>8</v>
      </c>
      <c r="C28" s="4"/>
      <c r="D28" s="4" t="str">
        <f t="shared" si="0"/>
        <v/>
      </c>
      <c r="E28" s="20" t="str">
        <f t="shared" si="1"/>
        <v/>
      </c>
      <c r="F28" s="4"/>
      <c r="G28" s="20" t="str">
        <f t="shared" si="2"/>
        <v/>
      </c>
      <c r="I28" s="4" t="s">
        <v>79</v>
      </c>
      <c r="J28" s="4" t="s">
        <v>80</v>
      </c>
      <c r="K28" s="20">
        <v>1500</v>
      </c>
    </row>
    <row r="29" spans="2:11" x14ac:dyDescent="0.4">
      <c r="B29" s="19">
        <v>9</v>
      </c>
      <c r="C29" s="4"/>
      <c r="D29" s="4" t="str">
        <f t="shared" si="0"/>
        <v/>
      </c>
      <c r="E29" s="20" t="str">
        <f t="shared" si="1"/>
        <v/>
      </c>
      <c r="F29" s="4"/>
      <c r="G29" s="20" t="str">
        <f t="shared" si="2"/>
        <v/>
      </c>
      <c r="I29" s="4" t="s">
        <v>81</v>
      </c>
      <c r="J29" s="4" t="s">
        <v>82</v>
      </c>
      <c r="K29" s="20">
        <v>1300</v>
      </c>
    </row>
    <row r="30" spans="2:11" x14ac:dyDescent="0.4">
      <c r="B30" s="19">
        <v>10</v>
      </c>
      <c r="C30" s="4"/>
      <c r="D30" s="4" t="str">
        <f t="shared" si="0"/>
        <v/>
      </c>
      <c r="E30" s="20" t="str">
        <f t="shared" si="1"/>
        <v/>
      </c>
      <c r="F30" s="4"/>
      <c r="G30" s="20" t="str">
        <f t="shared" si="2"/>
        <v/>
      </c>
      <c r="I30" s="4" t="s">
        <v>83</v>
      </c>
      <c r="J30" s="4" t="s">
        <v>84</v>
      </c>
      <c r="K30" s="20">
        <v>1800</v>
      </c>
    </row>
    <row r="31" spans="2:11" x14ac:dyDescent="0.4">
      <c r="E31" s="21" t="s">
        <v>85</v>
      </c>
      <c r="F31" s="22"/>
      <c r="G31" s="20">
        <f>SUM(G21:G30)</f>
        <v>0</v>
      </c>
      <c r="I31" s="4" t="s">
        <v>86</v>
      </c>
      <c r="J31" s="4" t="s">
        <v>87</v>
      </c>
      <c r="K31" s="20">
        <v>1200</v>
      </c>
    </row>
    <row r="32" spans="2:11" x14ac:dyDescent="0.4">
      <c r="E32" s="21" t="s">
        <v>88</v>
      </c>
      <c r="F32" s="22"/>
      <c r="G32" s="20">
        <f>G31*VLOOKUP(G31,$I$36:$J$39,2,TRUE)</f>
        <v>0</v>
      </c>
      <c r="I32" s="4" t="s">
        <v>89</v>
      </c>
      <c r="J32" s="4" t="s">
        <v>90</v>
      </c>
      <c r="K32" s="20">
        <v>1100</v>
      </c>
    </row>
    <row r="33" spans="5:13" x14ac:dyDescent="0.4">
      <c r="E33" s="21" t="s">
        <v>91</v>
      </c>
      <c r="F33" s="22"/>
      <c r="G33" s="20">
        <f>G31-G32</f>
        <v>0</v>
      </c>
    </row>
    <row r="34" spans="5:13" x14ac:dyDescent="0.4">
      <c r="E34" s="23" t="s">
        <v>92</v>
      </c>
      <c r="F34" s="24">
        <v>0.08</v>
      </c>
      <c r="G34" s="20">
        <f>ROUNDDOWN(G33*F34,0)</f>
        <v>0</v>
      </c>
      <c r="I34" s="1" t="s">
        <v>93</v>
      </c>
    </row>
    <row r="35" spans="5:13" x14ac:dyDescent="0.4">
      <c r="E35" s="21" t="s">
        <v>94</v>
      </c>
      <c r="F35" s="22"/>
      <c r="G35" s="20">
        <f>G33+G34</f>
        <v>0</v>
      </c>
      <c r="I35" s="18" t="s">
        <v>85</v>
      </c>
      <c r="J35" s="18" t="s">
        <v>95</v>
      </c>
      <c r="L35"/>
      <c r="M35"/>
    </row>
    <row r="36" spans="5:13" x14ac:dyDescent="0.4">
      <c r="I36" s="25">
        <v>0</v>
      </c>
      <c r="J36" s="26">
        <v>0</v>
      </c>
      <c r="L36"/>
      <c r="M36"/>
    </row>
    <row r="37" spans="5:13" x14ac:dyDescent="0.4">
      <c r="I37" s="25">
        <v>10000</v>
      </c>
      <c r="J37" s="26">
        <v>0.1</v>
      </c>
      <c r="L37"/>
      <c r="M37"/>
    </row>
    <row r="38" spans="5:13" x14ac:dyDescent="0.4">
      <c r="I38" s="25">
        <v>20000</v>
      </c>
      <c r="J38" s="26">
        <v>0.15</v>
      </c>
      <c r="L38"/>
      <c r="M38"/>
    </row>
    <row r="39" spans="5:13" x14ac:dyDescent="0.4">
      <c r="I39" s="25">
        <v>30000</v>
      </c>
      <c r="J39" s="26">
        <v>0.2</v>
      </c>
      <c r="L39"/>
      <c r="M39"/>
    </row>
  </sheetData>
  <mergeCells count="21">
    <mergeCell ref="E33:F33"/>
    <mergeCell ref="E35:F35"/>
    <mergeCell ref="B16:C16"/>
    <mergeCell ref="D16:G16"/>
    <mergeCell ref="B17:C17"/>
    <mergeCell ref="D17:G17"/>
    <mergeCell ref="E31:F31"/>
    <mergeCell ref="E32:F32"/>
    <mergeCell ref="B13:C13"/>
    <mergeCell ref="D13:G13"/>
    <mergeCell ref="B14:C14"/>
    <mergeCell ref="D14:G14"/>
    <mergeCell ref="B15:C15"/>
    <mergeCell ref="D15:G15"/>
    <mergeCell ref="B8:G8"/>
    <mergeCell ref="B10:C10"/>
    <mergeCell ref="D10:G10"/>
    <mergeCell ref="B11:C11"/>
    <mergeCell ref="D11:G11"/>
    <mergeCell ref="B12:C12"/>
    <mergeCell ref="D12:G1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社員名簿</vt:lpstr>
      <vt:lpstr>社員名簿 (2)</vt:lpstr>
      <vt:lpstr>注文書</vt:lpstr>
      <vt:lpstr>注文書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2019-01-08T00:59:48Z</dcterms:created>
  <dcterms:modified xsi:type="dcterms:W3CDTF">2025-04-07T00:23:57Z</dcterms:modified>
</cp:coreProperties>
</file>