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^NExcel/関数の練習/"/>
    </mc:Choice>
  </mc:AlternateContent>
  <xr:revisionPtr revIDLastSave="1" documentId="11_7A680EEF6B5DD4219B2D2664DC15A6DAAFBA74FE" xr6:coauthVersionLast="47" xr6:coauthVersionMax="47" xr10:uidLastSave="{D95F9F09-4B8A-4978-BB73-80F4BBC17A15}"/>
  <bookViews>
    <workbookView xWindow="8145" yWindow="1380" windowWidth="18375" windowHeight="13980" xr2:uid="{00000000-000D-0000-FFFF-FFFF00000000}"/>
  </bookViews>
  <sheets>
    <sheet name="問題1" sheetId="1" r:id="rId1"/>
    <sheet name="問題２" sheetId="4" r:id="rId2"/>
    <sheet name="問題３（ネスト）" sheetId="2" r:id="rId3"/>
    <sheet name="問題４（ネスト）" sheetId="5" r:id="rId4"/>
    <sheet name="問題５（ネスト）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E26" i="4" l="1"/>
  <c r="C29" i="4"/>
  <c r="B29" i="4"/>
  <c r="B28" i="4"/>
  <c r="C28" i="4"/>
  <c r="D24" i="4"/>
  <c r="E24" i="4" s="1"/>
  <c r="D25" i="4"/>
  <c r="E25" i="4" s="1"/>
  <c r="D26" i="4"/>
  <c r="F26" i="4" s="1"/>
  <c r="D27" i="4"/>
  <c r="F27" i="4" s="1"/>
  <c r="D23" i="4"/>
  <c r="F23" i="4" s="1"/>
  <c r="G29" i="1"/>
  <c r="H33" i="6"/>
  <c r="I35" i="5"/>
  <c r="B35" i="5"/>
  <c r="G32" i="6"/>
  <c r="E27" i="1"/>
  <c r="I34" i="6"/>
  <c r="H30" i="1"/>
  <c r="J35" i="6"/>
  <c r="F28" i="1"/>
  <c r="G23" i="4" l="1"/>
  <c r="G27" i="4"/>
  <c r="E27" i="4"/>
  <c r="F25" i="4"/>
  <c r="G26" i="4"/>
  <c r="F24" i="4"/>
  <c r="G25" i="4"/>
  <c r="G24" i="4"/>
  <c r="D28" i="4"/>
  <c r="E23" i="4"/>
  <c r="D29" i="4"/>
  <c r="I24" i="6"/>
  <c r="H24" i="6"/>
  <c r="G24" i="6"/>
  <c r="G21" i="2"/>
  <c r="F21" i="2"/>
  <c r="E21" i="2"/>
  <c r="I25" i="6"/>
  <c r="I26" i="6"/>
  <c r="I27" i="6"/>
  <c r="I28" i="6"/>
  <c r="I29" i="6"/>
  <c r="I30" i="6"/>
  <c r="I31" i="6"/>
  <c r="G10" i="2"/>
  <c r="G11" i="2"/>
  <c r="G12" i="2"/>
  <c r="G13" i="2"/>
  <c r="G9" i="2"/>
  <c r="F10" i="2"/>
  <c r="F11" i="2"/>
  <c r="F12" i="2"/>
  <c r="F13" i="2"/>
  <c r="F9" i="2"/>
  <c r="E10" i="2"/>
  <c r="E11" i="2"/>
  <c r="E12" i="2"/>
  <c r="E13" i="2"/>
  <c r="E9" i="2"/>
  <c r="F31" i="4"/>
  <c r="E30" i="4"/>
  <c r="G32" i="4"/>
  <c r="J24" i="6" l="1"/>
  <c r="E22" i="1"/>
  <c r="F22" i="1" s="1"/>
  <c r="B34" i="5"/>
  <c r="J25" i="6"/>
  <c r="J26" i="6"/>
  <c r="J27" i="6"/>
  <c r="J28" i="6"/>
  <c r="J29" i="6"/>
  <c r="J30" i="6"/>
  <c r="J31" i="6"/>
  <c r="H25" i="6" l="1"/>
  <c r="H26" i="6"/>
  <c r="H27" i="6"/>
  <c r="H28" i="6"/>
  <c r="H29" i="6"/>
  <c r="H30" i="6"/>
  <c r="H31" i="6"/>
  <c r="G31" i="6" l="1"/>
  <c r="G30" i="6"/>
  <c r="G29" i="6"/>
  <c r="G28" i="6"/>
  <c r="G27" i="6"/>
  <c r="G26" i="6"/>
  <c r="G25" i="6"/>
  <c r="F34" i="5"/>
  <c r="E34" i="5"/>
  <c r="C34" i="5"/>
  <c r="F33" i="5"/>
  <c r="E33" i="5"/>
  <c r="C33" i="5"/>
  <c r="B33" i="5"/>
  <c r="G32" i="5"/>
  <c r="D32" i="5"/>
  <c r="G31" i="5"/>
  <c r="D31" i="5"/>
  <c r="G30" i="5"/>
  <c r="D30" i="5"/>
  <c r="H30" i="5" s="1"/>
  <c r="G29" i="5"/>
  <c r="D29" i="5"/>
  <c r="G28" i="5"/>
  <c r="D28" i="5"/>
  <c r="G27" i="5"/>
  <c r="D27" i="5"/>
  <c r="G26" i="5"/>
  <c r="D26" i="5"/>
  <c r="H26" i="5" s="1"/>
  <c r="G25" i="2"/>
  <c r="F25" i="2"/>
  <c r="E25" i="2"/>
  <c r="G24" i="2"/>
  <c r="F24" i="2"/>
  <c r="E24" i="2"/>
  <c r="G23" i="2"/>
  <c r="F23" i="2"/>
  <c r="E23" i="2"/>
  <c r="G22" i="2"/>
  <c r="F22" i="2"/>
  <c r="E22" i="2"/>
  <c r="E26" i="1"/>
  <c r="G26" i="1" s="1"/>
  <c r="E25" i="1"/>
  <c r="G25" i="1" s="1"/>
  <c r="E24" i="1"/>
  <c r="G24" i="1" s="1"/>
  <c r="E23" i="1"/>
  <c r="G23" i="1" s="1"/>
  <c r="G22" i="1"/>
  <c r="H23" i="1" l="1"/>
  <c r="H24" i="1"/>
  <c r="H29" i="5"/>
  <c r="H25" i="1"/>
  <c r="H31" i="5"/>
  <c r="H26" i="1"/>
  <c r="H27" i="5"/>
  <c r="D33" i="5"/>
  <c r="H28" i="5"/>
  <c r="I30" i="5" s="1"/>
  <c r="G33" i="5"/>
  <c r="H33" i="5" s="1"/>
  <c r="H32" i="5"/>
  <c r="G34" i="5"/>
  <c r="D34" i="5"/>
  <c r="F24" i="1"/>
  <c r="F25" i="1"/>
  <c r="F26" i="1"/>
  <c r="F23" i="1"/>
  <c r="H34" i="5" l="1"/>
  <c r="I32" i="5"/>
  <c r="I26" i="5"/>
  <c r="I27" i="5"/>
  <c r="I28" i="5"/>
  <c r="I29" i="5"/>
  <c r="I31" i="5"/>
</calcChain>
</file>

<file path=xl/sharedStrings.xml><?xml version="1.0" encoding="utf-8"?>
<sst xmlns="http://schemas.openxmlformats.org/spreadsheetml/2006/main" count="331" uniqueCount="104">
  <si>
    <t>（単位：千円）</t>
    <rPh sb="1" eb="3">
      <t>タンイ</t>
    </rPh>
    <rPh sb="4" eb="6">
      <t>センエン</t>
    </rPh>
    <phoneticPr fontId="2"/>
  </si>
  <si>
    <t>4月</t>
    <rPh sb="1" eb="2">
      <t>ガツ</t>
    </rPh>
    <phoneticPr fontId="2"/>
  </si>
  <si>
    <t>5月</t>
  </si>
  <si>
    <t>6月</t>
  </si>
  <si>
    <t>平均</t>
    <rPh sb="0" eb="2">
      <t>ヘイキン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</si>
  <si>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</si>
  <si>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</si>
  <si>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人口流出入の推移</t>
  </si>
  <si>
    <t>（単位：千人）</t>
    <rPh sb="1" eb="3">
      <t>タンイ</t>
    </rPh>
    <rPh sb="4" eb="6">
      <t>センニン</t>
    </rPh>
    <phoneticPr fontId="2"/>
  </si>
  <si>
    <t>区名</t>
    <rPh sb="0" eb="1">
      <t>ク</t>
    </rPh>
    <rPh sb="1" eb="2">
      <t>メイ</t>
    </rPh>
    <phoneticPr fontId="2"/>
  </si>
  <si>
    <t>切捨て平均</t>
    <rPh sb="0" eb="2">
      <t>キリス</t>
    </rPh>
    <rPh sb="3" eb="5">
      <t>ヘイキン</t>
    </rPh>
    <phoneticPr fontId="2"/>
  </si>
  <si>
    <t>整数化</t>
    <rPh sb="0" eb="2">
      <t>セイスウ</t>
    </rPh>
    <rPh sb="2" eb="3">
      <t>カ</t>
    </rPh>
    <phoneticPr fontId="2"/>
  </si>
  <si>
    <t>コンビニエンスストアの支店別来店数</t>
    <rPh sb="11" eb="13">
      <t>シテン</t>
    </rPh>
    <rPh sb="13" eb="14">
      <t>ベツ</t>
    </rPh>
    <rPh sb="14" eb="16">
      <t>ライテン</t>
    </rPh>
    <rPh sb="16" eb="17">
      <t>スウ</t>
    </rPh>
    <phoneticPr fontId="2"/>
  </si>
  <si>
    <t>店名</t>
    <rPh sb="0" eb="2">
      <t>テンメイ</t>
    </rPh>
    <phoneticPr fontId="2"/>
  </si>
  <si>
    <t>男性</t>
    <rPh sb="0" eb="2">
      <t>ダンセイ</t>
    </rPh>
    <phoneticPr fontId="2"/>
  </si>
  <si>
    <t>割合</t>
    <rPh sb="0" eb="2">
      <t>ワリアイ</t>
    </rPh>
    <phoneticPr fontId="2"/>
  </si>
  <si>
    <t>女性</t>
    <rPh sb="0" eb="2">
      <t>ジョセイ</t>
    </rPh>
    <phoneticPr fontId="2"/>
  </si>
  <si>
    <t>男女合計</t>
    <rPh sb="0" eb="2">
      <t>ダンジョ</t>
    </rPh>
    <rPh sb="2" eb="4">
      <t>ゴウケイ</t>
    </rPh>
    <phoneticPr fontId="2"/>
  </si>
  <si>
    <t>合計</t>
    <rPh sb="0" eb="2">
      <t>ゴウケイ</t>
    </rPh>
    <phoneticPr fontId="2"/>
  </si>
  <si>
    <t>今週の遊園地入場者数</t>
  </si>
  <si>
    <t>(単位：千人)</t>
    <rPh sb="1" eb="3">
      <t>タンイ</t>
    </rPh>
    <rPh sb="4" eb="6">
      <t>センニン</t>
    </rPh>
    <phoneticPr fontId="2"/>
  </si>
  <si>
    <t>曜日</t>
    <rPh sb="0" eb="2">
      <t>ヨウビ</t>
    </rPh>
    <phoneticPr fontId="2"/>
  </si>
  <si>
    <t>子供</t>
    <rPh sb="0" eb="2">
      <t>コドモ</t>
    </rPh>
    <phoneticPr fontId="2"/>
  </si>
  <si>
    <t>子供合計</t>
    <rPh sb="0" eb="2">
      <t>コドモ</t>
    </rPh>
    <rPh sb="2" eb="4">
      <t>ゴウケイ</t>
    </rPh>
    <phoneticPr fontId="2"/>
  </si>
  <si>
    <t>大人</t>
    <rPh sb="0" eb="2">
      <t>オトナ</t>
    </rPh>
    <phoneticPr fontId="2"/>
  </si>
  <si>
    <t>大人合計</t>
    <rPh sb="0" eb="2">
      <t>オトナ</t>
    </rPh>
    <rPh sb="2" eb="4">
      <t>ゴウケイ</t>
    </rPh>
    <phoneticPr fontId="2"/>
  </si>
  <si>
    <t>総計</t>
    <rPh sb="0" eb="2">
      <t>ソウケイ</t>
    </rPh>
    <phoneticPr fontId="2"/>
  </si>
  <si>
    <t>月曜日</t>
    <rPh sb="0" eb="3">
      <t>ゲツヨウビ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</si>
  <si>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</si>
  <si>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</si>
  <si>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</si>
  <si>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</si>
  <si>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</si>
  <si>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</si>
  <si>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氏名</t>
    <rPh sb="0" eb="2">
      <t>シメイ</t>
    </rPh>
    <phoneticPr fontId="2"/>
  </si>
  <si>
    <t>1日目</t>
    <rPh sb="1" eb="2">
      <t>ニチ</t>
    </rPh>
    <rPh sb="2" eb="3">
      <t>メ</t>
    </rPh>
    <phoneticPr fontId="2"/>
  </si>
  <si>
    <t>2日目</t>
    <rPh sb="1" eb="2">
      <t>ニチ</t>
    </rPh>
    <rPh sb="2" eb="3">
      <t>メ</t>
    </rPh>
    <phoneticPr fontId="2"/>
  </si>
  <si>
    <t>3日目</t>
    <rPh sb="1" eb="2">
      <t>ニチ</t>
    </rPh>
    <rPh sb="2" eb="3">
      <t>メ</t>
    </rPh>
    <phoneticPr fontId="2"/>
  </si>
  <si>
    <t>4日目</t>
    <rPh sb="1" eb="2">
      <t>ニチ</t>
    </rPh>
    <rPh sb="2" eb="3">
      <t>メ</t>
    </rPh>
    <phoneticPr fontId="2"/>
  </si>
  <si>
    <t>5日目</t>
    <rPh sb="1" eb="2">
      <t>ニチ</t>
    </rPh>
    <rPh sb="2" eb="3">
      <t>メ</t>
    </rPh>
    <phoneticPr fontId="2"/>
  </si>
  <si>
    <t>参加日数</t>
    <rPh sb="0" eb="2">
      <t>サンカ</t>
    </rPh>
    <rPh sb="2" eb="4">
      <t>ニッスウ</t>
    </rPh>
    <phoneticPr fontId="2"/>
  </si>
  <si>
    <t>復習</t>
    <rPh sb="0" eb="2">
      <t>フクシュウ</t>
    </rPh>
    <phoneticPr fontId="2"/>
  </si>
  <si>
    <t>解答</t>
    <rPh sb="0" eb="2">
      <t>カイトウ</t>
    </rPh>
    <phoneticPr fontId="2"/>
  </si>
  <si>
    <t>平均はaverage関数を使用する。「切り捨て平均」の項目は.round関数とaverage関数の2種類を使用してください。</t>
    <rPh sb="13" eb="15">
      <t>シヨウ</t>
    </rPh>
    <phoneticPr fontId="2"/>
  </si>
  <si>
    <t>整数化の項目は、average関数と、int関数を使用して下さい。</t>
    <phoneticPr fontId="2"/>
  </si>
  <si>
    <t>平均：</t>
    <rPh sb="0" eb="2">
      <t>ヘイキン</t>
    </rPh>
    <phoneticPr fontId="2"/>
  </si>
  <si>
    <t>順位：</t>
    <rPh sb="0" eb="2">
      <t>ジュンイ</t>
    </rPh>
    <phoneticPr fontId="2"/>
  </si>
  <si>
    <t>順位</t>
    <rPh sb="0" eb="2">
      <t>ジュンイ</t>
    </rPh>
    <phoneticPr fontId="2"/>
  </si>
  <si>
    <t>問題　</t>
    <rPh sb="0" eb="2">
      <t>モンダイ</t>
    </rPh>
    <phoneticPr fontId="2"/>
  </si>
  <si>
    <t>平均：</t>
    <rPh sb="0" eb="2">
      <t>ヘイキン</t>
    </rPh>
    <phoneticPr fontId="2"/>
  </si>
  <si>
    <t>整数化：</t>
    <rPh sb="0" eb="2">
      <t>セイスウ</t>
    </rPh>
    <rPh sb="2" eb="3">
      <t>カ</t>
    </rPh>
    <phoneticPr fontId="2"/>
  </si>
  <si>
    <t>小数点1位を切り捨ててください</t>
    <phoneticPr fontId="2"/>
  </si>
  <si>
    <t>（rounddown関数を使用し、月曜から日曜までのaverage関数を入れ子にします）</t>
    <phoneticPr fontId="2"/>
  </si>
  <si>
    <t>総計の順位を降順で求めましょう</t>
    <rPh sb="0" eb="2">
      <t>ソウケイ</t>
    </rPh>
    <rPh sb="3" eb="5">
      <t>ジュンイ</t>
    </rPh>
    <rPh sb="6" eb="8">
      <t>コウジュン</t>
    </rPh>
    <rPh sb="9" eb="10">
      <t>モト</t>
    </rPh>
    <phoneticPr fontId="2"/>
  </si>
  <si>
    <t>問題</t>
    <rPh sb="0" eb="2">
      <t>モンダイ</t>
    </rPh>
    <phoneticPr fontId="2"/>
  </si>
  <si>
    <t>1.　平均は小数点一位の表記にしてください（表記のみ）</t>
    <phoneticPr fontId="2"/>
  </si>
  <si>
    <t>2.　四捨五入、切り上げは平均の数値を使用してください</t>
    <rPh sb="3" eb="7">
      <t>シシャゴニュウ</t>
    </rPh>
    <phoneticPr fontId="2"/>
  </si>
  <si>
    <t>3.　四捨五入は小数点1位を四捨五入したもの（ROUND)</t>
    <phoneticPr fontId="2"/>
  </si>
  <si>
    <t>4.　切り上げは小数点2位を切りあげた数値（ROUNDUP)をそれぞれ関数で表記してください。</t>
    <phoneticPr fontId="2"/>
  </si>
  <si>
    <t>5.　切り上げの値を使用して順位を降順で求めましょう</t>
    <rPh sb="3" eb="4">
      <t>キ</t>
    </rPh>
    <rPh sb="5" eb="6">
      <t>ア</t>
    </rPh>
    <rPh sb="8" eb="9">
      <t>アタイ</t>
    </rPh>
    <rPh sb="10" eb="12">
      <t>シヨウ</t>
    </rPh>
    <rPh sb="14" eb="16">
      <t>ジュンイ</t>
    </rPh>
    <rPh sb="17" eb="19">
      <t>コウジュン</t>
    </rPh>
    <rPh sb="20" eb="21">
      <t>モト</t>
    </rPh>
    <phoneticPr fontId="2"/>
  </si>
  <si>
    <t>売上表</t>
    <phoneticPr fontId="2"/>
  </si>
  <si>
    <t>ワイシャツ</t>
    <phoneticPr fontId="2"/>
  </si>
  <si>
    <t>ポロシャツ</t>
    <phoneticPr fontId="2"/>
  </si>
  <si>
    <t>靴下</t>
    <rPh sb="0" eb="2">
      <t>クツシタ</t>
    </rPh>
    <phoneticPr fontId="2"/>
  </si>
  <si>
    <t>タオル</t>
    <phoneticPr fontId="2"/>
  </si>
  <si>
    <t>ハンカチ</t>
    <phoneticPr fontId="2"/>
  </si>
  <si>
    <t>品名</t>
    <rPh sb="0" eb="2">
      <t>ヒンメイ</t>
    </rPh>
    <phoneticPr fontId="2"/>
  </si>
  <si>
    <t>(×：不参加)</t>
    <rPh sb="3" eb="6">
      <t>フサンカ</t>
    </rPh>
    <phoneticPr fontId="2"/>
  </si>
  <si>
    <t>×</t>
  </si>
  <si>
    <t>テスト結果</t>
    <phoneticPr fontId="2"/>
  </si>
  <si>
    <t>平均1</t>
  </si>
  <si>
    <t>平均2</t>
  </si>
  <si>
    <t>沢田</t>
    <rPh sb="0" eb="2">
      <t>サワダ</t>
    </rPh>
    <phoneticPr fontId="2"/>
  </si>
  <si>
    <t>吉木</t>
    <rPh sb="0" eb="2">
      <t>ヨシキ</t>
    </rPh>
    <phoneticPr fontId="2"/>
  </si>
  <si>
    <t>小林</t>
    <rPh sb="0" eb="2">
      <t>コバヤシ</t>
    </rPh>
    <phoneticPr fontId="2"/>
  </si>
  <si>
    <t>大川</t>
    <rPh sb="0" eb="2">
      <t>オオカワ</t>
    </rPh>
    <phoneticPr fontId="2"/>
  </si>
  <si>
    <t>山口</t>
    <rPh sb="0" eb="2">
      <t>ヤマグチ</t>
    </rPh>
    <phoneticPr fontId="2"/>
  </si>
  <si>
    <t>真田</t>
    <rPh sb="0" eb="2">
      <t>サナダ</t>
    </rPh>
    <phoneticPr fontId="2"/>
  </si>
  <si>
    <t>横山</t>
    <rPh sb="0" eb="2">
      <t>ヨコヤマ</t>
    </rPh>
    <phoneticPr fontId="2"/>
  </si>
  <si>
    <t>小石</t>
    <rPh sb="0" eb="2">
      <t>オイシ</t>
    </rPh>
    <phoneticPr fontId="2"/>
  </si>
  <si>
    <t>町名</t>
    <rPh sb="0" eb="2">
      <t>チョウメイ</t>
    </rPh>
    <phoneticPr fontId="2"/>
  </si>
  <si>
    <t>朝日町</t>
    <rPh sb="0" eb="3">
      <t>アサヒチョウ</t>
    </rPh>
    <phoneticPr fontId="2"/>
  </si>
  <si>
    <t>夕日丘</t>
    <rPh sb="0" eb="3">
      <t>ユウヒガオカ</t>
    </rPh>
    <phoneticPr fontId="2"/>
  </si>
  <si>
    <t>星里町</t>
    <rPh sb="0" eb="2">
      <t>ホシサト</t>
    </rPh>
    <rPh sb="2" eb="3">
      <t>マチ</t>
    </rPh>
    <phoneticPr fontId="2"/>
  </si>
  <si>
    <t>浜路町</t>
    <rPh sb="0" eb="1">
      <t>ハマ</t>
    </rPh>
    <rPh sb="1" eb="2">
      <t>ミチ</t>
    </rPh>
    <rPh sb="2" eb="3">
      <t>チョウ</t>
    </rPh>
    <phoneticPr fontId="2"/>
  </si>
  <si>
    <t>富士見台</t>
    <rPh sb="0" eb="4">
      <t>フジミダイ</t>
    </rPh>
    <phoneticPr fontId="2"/>
  </si>
  <si>
    <t>2019年</t>
    <rPh sb="4" eb="5">
      <t>ネン</t>
    </rPh>
    <phoneticPr fontId="2"/>
  </si>
  <si>
    <t>2020年</t>
    <rPh sb="4" eb="5">
      <t>ネン</t>
    </rPh>
    <phoneticPr fontId="2"/>
  </si>
  <si>
    <t>2021年</t>
    <rPh sb="4" eb="5">
      <t>ネン</t>
    </rPh>
    <phoneticPr fontId="2"/>
  </si>
  <si>
    <t>1.　参加日数：１日目から５日目の数値を関数を使用して答えを出してください。</t>
    <rPh sb="3" eb="7">
      <t>サンカニッスウ</t>
    </rPh>
    <rPh sb="9" eb="11">
      <t>ニチメ</t>
    </rPh>
    <rPh sb="14" eb="16">
      <t>ニチメ</t>
    </rPh>
    <rPh sb="17" eb="19">
      <t>スウチ</t>
    </rPh>
    <rPh sb="20" eb="22">
      <t>カンスウ</t>
    </rPh>
    <rPh sb="23" eb="25">
      <t>シヨウ</t>
    </rPh>
    <rPh sb="27" eb="28">
      <t>コタ</t>
    </rPh>
    <rPh sb="30" eb="31">
      <t>ダ</t>
    </rPh>
    <phoneticPr fontId="2"/>
  </si>
  <si>
    <t xml:space="preserve">2.　平均１：１日目から５日目までのスコアの平均を出してください（小数点1位までの表示にしてください） </t>
    <rPh sb="3" eb="5">
      <t>ヘイキン</t>
    </rPh>
    <rPh sb="8" eb="9">
      <t>ニチ</t>
    </rPh>
    <rPh sb="9" eb="10">
      <t>メ</t>
    </rPh>
    <rPh sb="13" eb="14">
      <t>ニチ</t>
    </rPh>
    <rPh sb="14" eb="15">
      <t>メ</t>
    </rPh>
    <rPh sb="22" eb="24">
      <t>ヘイキン</t>
    </rPh>
    <rPh sb="25" eb="26">
      <t>ダ</t>
    </rPh>
    <phoneticPr fontId="2"/>
  </si>
  <si>
    <t>3.　平均１　ROUND関数を使用して小数点1位までの表示にしてください。</t>
    <rPh sb="3" eb="5">
      <t>ヘイキン</t>
    </rPh>
    <rPh sb="12" eb="14">
      <t>カンスウ</t>
    </rPh>
    <rPh sb="15" eb="17">
      <t>シヨウ</t>
    </rPh>
    <rPh sb="27" eb="29">
      <t>ヒョウジ</t>
    </rPh>
    <phoneticPr fontId="2"/>
  </si>
  <si>
    <t>4.　順位：平均２をもとに降順で順位をつけてください</t>
    <rPh sb="3" eb="5">
      <t>ジュンイ</t>
    </rPh>
    <rPh sb="13" eb="15">
      <t>コウジュン</t>
    </rPh>
    <rPh sb="16" eb="18">
      <t>ジュンイ</t>
    </rPh>
    <phoneticPr fontId="2"/>
  </si>
  <si>
    <t>3.　順位：男女合計の値をもとに、順位を降順で求めましょう。</t>
    <rPh sb="3" eb="5">
      <t>ジュンイ</t>
    </rPh>
    <rPh sb="6" eb="8">
      <t>ダンジョ</t>
    </rPh>
    <rPh sb="8" eb="10">
      <t>ゴウケイ</t>
    </rPh>
    <rPh sb="11" eb="12">
      <t>アタイ</t>
    </rPh>
    <rPh sb="17" eb="19">
      <t>ジュンイ</t>
    </rPh>
    <rPh sb="20" eb="22">
      <t>コウジュン</t>
    </rPh>
    <rPh sb="23" eb="24">
      <t>モト</t>
    </rPh>
    <phoneticPr fontId="2"/>
  </si>
  <si>
    <t>　　％表示にしてください。</t>
    <rPh sb="3" eb="5">
      <t>ヒョウジ</t>
    </rPh>
    <phoneticPr fontId="2"/>
  </si>
  <si>
    <t>男性割合</t>
    <rPh sb="0" eb="2">
      <t>ダンセイ</t>
    </rPh>
    <rPh sb="2" eb="4">
      <t>ワリアイ</t>
    </rPh>
    <phoneticPr fontId="2"/>
  </si>
  <si>
    <t>女性割合</t>
    <rPh sb="0" eb="2">
      <t>ジョセイ</t>
    </rPh>
    <rPh sb="2" eb="4">
      <t>ワリアイ</t>
    </rPh>
    <phoneticPr fontId="2"/>
  </si>
  <si>
    <t>1.　割合：各店の男女合計に占める男性の割合、及び女性の割合を小数点3位を四捨五入してください。（ROUND関数を使用する）</t>
    <rPh sb="3" eb="5">
      <t>ワリアイ</t>
    </rPh>
    <rPh sb="20" eb="22">
      <t>ワリアイ</t>
    </rPh>
    <phoneticPr fontId="2"/>
  </si>
  <si>
    <t>2.　各店舗の平均を出し、小数点1位の表示にしてください</t>
    <rPh sb="3" eb="4">
      <t>カク</t>
    </rPh>
    <rPh sb="10" eb="11">
      <t>ダ</t>
    </rPh>
    <rPh sb="19" eb="21">
      <t>ヒョウジ</t>
    </rPh>
    <phoneticPr fontId="2"/>
  </si>
  <si>
    <t>池袋店</t>
    <rPh sb="0" eb="2">
      <t>イケブクロ</t>
    </rPh>
    <rPh sb="2" eb="3">
      <t>テン</t>
    </rPh>
    <phoneticPr fontId="2"/>
  </si>
  <si>
    <t>大塚店</t>
    <rPh sb="0" eb="2">
      <t>オオツカ</t>
    </rPh>
    <rPh sb="2" eb="3">
      <t>テン</t>
    </rPh>
    <phoneticPr fontId="2"/>
  </si>
  <si>
    <t>駒込店</t>
    <rPh sb="0" eb="2">
      <t>コマゴメ</t>
    </rPh>
    <rPh sb="2" eb="3">
      <t>テン</t>
    </rPh>
    <phoneticPr fontId="2"/>
  </si>
  <si>
    <t>巣鴨店</t>
    <rPh sb="0" eb="2">
      <t>スガモ</t>
    </rPh>
    <rPh sb="2" eb="3">
      <t>テン</t>
    </rPh>
    <phoneticPr fontId="2"/>
  </si>
  <si>
    <t>田端店</t>
    <rPh sb="0" eb="2">
      <t>タバタ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</si>
</sst>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color theme="0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name val="游ゴシック"/>
      <family val="3"/>
      <charset val="128"/>
    </font>
    <font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sz val="16"/>
      <color theme="0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63377788628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4" borderId="6" applyBorder="0">
      <alignment horizontal="center" vertical="center"/>
    </xf>
    <xf numFmtId="0" fontId="3" fillId="0" borderId="0">
      <alignment vertical="center"/>
    </xf>
    <xf numFmtId="0" fontId="5" fillId="3" borderId="2">
      <alignment horizontal="center" vertical="center"/>
    </xf>
    <xf numFmtId="0" fontId="12" fillId="0" borderId="1">
      <alignment vertical="center"/>
    </xf>
    <xf numFmtId="0" fontId="15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9" fillId="0" borderId="1" xfId="4" applyFont="1" applyBorder="1">
      <alignment vertical="center"/>
    </xf>
    <xf numFmtId="0" fontId="9" fillId="0" borderId="7" xfId="4" applyFont="1" applyBorder="1">
      <alignment vertical="center"/>
    </xf>
    <xf numFmtId="0" fontId="9" fillId="0" borderId="0" xfId="4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176" fontId="7" fillId="0" borderId="2" xfId="0" applyNumberFormat="1" applyFont="1" applyBorder="1">
      <alignment vertical="center"/>
    </xf>
    <xf numFmtId="38" fontId="7" fillId="0" borderId="2" xfId="1" applyFont="1" applyBorder="1">
      <alignment vertical="center"/>
    </xf>
    <xf numFmtId="0" fontId="7" fillId="0" borderId="0" xfId="1" applyNumberFormat="1" applyFont="1" applyBorder="1">
      <alignment vertical="center"/>
    </xf>
    <xf numFmtId="0" fontId="7" fillId="0" borderId="2" xfId="1" applyNumberFormat="1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1" applyNumberFormat="1" applyFont="1" applyBorder="1">
      <alignment vertical="center"/>
    </xf>
    <xf numFmtId="38" fontId="7" fillId="0" borderId="3" xfId="1" applyFont="1" applyBorder="1">
      <alignment vertical="center"/>
    </xf>
    <xf numFmtId="38" fontId="10" fillId="2" borderId="2" xfId="1" applyFont="1" applyFill="1" applyBorder="1" applyAlignment="1">
      <alignment horizontal="center" vertical="center"/>
    </xf>
    <xf numFmtId="38" fontId="7" fillId="0" borderId="2" xfId="1" applyFont="1" applyFill="1" applyBorder="1">
      <alignment vertical="center"/>
    </xf>
    <xf numFmtId="38" fontId="7" fillId="0" borderId="2" xfId="1" applyFont="1" applyFill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5" fillId="0" borderId="0" xfId="7">
      <alignment vertical="center"/>
    </xf>
    <xf numFmtId="0" fontId="12" fillId="0" borderId="1" xfId="6">
      <alignment vertical="center"/>
    </xf>
    <xf numFmtId="0" fontId="13" fillId="0" borderId="0" xfId="0" applyFont="1">
      <alignment vertical="center"/>
    </xf>
    <xf numFmtId="0" fontId="12" fillId="0" borderId="0" xfId="6" applyBorder="1">
      <alignment vertical="center"/>
    </xf>
    <xf numFmtId="38" fontId="7" fillId="0" borderId="2" xfId="0" applyNumberFormat="1" applyFont="1" applyBorder="1">
      <alignment vertical="center"/>
    </xf>
    <xf numFmtId="9" fontId="7" fillId="0" borderId="2" xfId="2" applyFont="1" applyBorder="1">
      <alignment vertical="center"/>
    </xf>
    <xf numFmtId="0" fontId="14" fillId="0" borderId="0" xfId="0" applyFont="1" applyAlignment="1">
      <alignment horizontal="center" vertical="center"/>
    </xf>
    <xf numFmtId="0" fontId="8" fillId="4" borderId="0" xfId="3" applyFont="1" applyBorder="1">
      <alignment horizontal="center" vertical="center"/>
    </xf>
    <xf numFmtId="0" fontId="12" fillId="0" borderId="1" xfId="6">
      <alignment vertical="center"/>
    </xf>
    <xf numFmtId="38" fontId="14" fillId="0" borderId="1" xfId="1" applyFont="1" applyFill="1" applyBorder="1" applyAlignment="1">
      <alignment horizontal="center" vertical="center"/>
    </xf>
    <xf numFmtId="0" fontId="4" fillId="4" borderId="6" xfId="3" applyBorder="1">
      <alignment horizontal="center" vertical="center"/>
    </xf>
    <xf numFmtId="0" fontId="4" fillId="4" borderId="7" xfId="3" applyBorder="1">
      <alignment horizontal="center" vertical="center"/>
    </xf>
    <xf numFmtId="0" fontId="4" fillId="4" borderId="8" xfId="3" applyBorder="1">
      <alignment horizontal="center" vertical="center"/>
    </xf>
    <xf numFmtId="0" fontId="8" fillId="4" borderId="6" xfId="3" applyFont="1" applyBorder="1">
      <alignment horizontal="center" vertical="center"/>
    </xf>
    <xf numFmtId="0" fontId="8" fillId="4" borderId="7" xfId="3" applyFont="1" applyBorder="1">
      <alignment horizontal="center" vertical="center"/>
    </xf>
    <xf numFmtId="0" fontId="8" fillId="4" borderId="8" xfId="3" applyFont="1" applyBorder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4" borderId="2" xfId="3" applyFont="1" applyBorder="1">
      <alignment horizontal="center" vertical="center"/>
    </xf>
    <xf numFmtId="0" fontId="11" fillId="3" borderId="6" xfId="5" applyFont="1" applyBorder="1">
      <alignment horizontal="center" vertical="center"/>
    </xf>
    <xf numFmtId="0" fontId="11" fillId="3" borderId="7" xfId="5" applyFont="1" applyBorder="1">
      <alignment horizontal="center" vertical="center"/>
    </xf>
    <xf numFmtId="0" fontId="11" fillId="3" borderId="8" xfId="5" applyFont="1" applyBorder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4" fillId="4" borderId="2" xfId="3" applyBorder="1">
      <alignment horizontal="center" vertical="center"/>
    </xf>
    <xf numFmtId="0" fontId="13" fillId="0" borderId="1" xfId="0" applyFont="1" applyBorder="1" applyAlignment="1">
      <alignment horizontal="center" vertical="center"/>
    </xf>
  </cellXfs>
  <cellStyles count="8">
    <cellStyle name="パーセント" xfId="2" builtinId="5"/>
    <cellStyle name="解答" xfId="5" xr:uid="{00000000-0005-0000-0000-000001000000}"/>
    <cellStyle name="桁区切り" xfId="1" builtinId="6"/>
    <cellStyle name="数式" xfId="7" xr:uid="{00000000-0005-0000-0000-000003000000}"/>
    <cellStyle name="標準" xfId="0" builtinId="0"/>
    <cellStyle name="問題" xfId="3" xr:uid="{00000000-0005-0000-0000-000005000000}"/>
    <cellStyle name="問題罫線" xfId="6" xr:uid="{00000000-0005-0000-0000-000006000000}"/>
    <cellStyle name="問題文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628650</xdr:colOff>
      <xdr:row>16</xdr:row>
      <xdr:rowOff>161925</xdr:rowOff>
    </xdr:from>
    <xdr:ext cx="1019895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173E2B0-1B9B-4E53-B388-8AA297AC594A}"/>
            </a:ext>
          </a:extLst>
        </xdr:cNvPr>
        <xdr:cNvSpPr txBox="1"/>
      </xdr:nvSpPr>
      <xdr:spPr>
        <a:xfrm>
          <a:off x="3371850" y="3248025"/>
          <a:ext cx="1019895" cy="264560"/>
        </a:xfrm>
        <a:prstGeom prst="wedgeRectCallout">
          <a:avLst>
            <a:gd name="adj1" fmla="val 5317"/>
            <a:gd name="adj2" fmla="val 156108"/>
          </a:avLst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/>
            <a:t>ROUNDDOWN</a:t>
          </a:r>
          <a:endParaRPr kumimoji="1" lang="ja-JP" altLang="en-US" sz="1100"/>
        </a:p>
      </xdr:txBody>
    </xdr:sp>
    <xdr:clientData/>
  </xdr:oneCellAnchor>
  <xdr:oneCellAnchor>
    <xdr:from>
      <xdr:col>6</xdr:col>
      <xdr:colOff>638175</xdr:colOff>
      <xdr:row>16</xdr:row>
      <xdr:rowOff>95250</xdr:rowOff>
    </xdr:from>
    <xdr:ext cx="379976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6AB70C4-82D5-4FF7-82D2-5412D4AA2052}"/>
            </a:ext>
          </a:extLst>
        </xdr:cNvPr>
        <xdr:cNvSpPr txBox="1"/>
      </xdr:nvSpPr>
      <xdr:spPr>
        <a:xfrm>
          <a:off x="5000625" y="3181350"/>
          <a:ext cx="379976" cy="264560"/>
        </a:xfrm>
        <a:prstGeom prst="wedgeRectCallout">
          <a:avLst>
            <a:gd name="adj1" fmla="val -63447"/>
            <a:gd name="adj2" fmla="val 130906"/>
          </a:avLst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100"/>
            <a:t>INT</a:t>
          </a:r>
          <a:endParaRPr kumimoji="1" lang="ja-JP" altLang="en-US" sz="1100"/>
        </a:p>
      </xdr:txBody>
    </xdr:sp>
    <xdr:clientData/>
  </xdr:oneCellAnchor>
  <xdr:oneCellAnchor>
    <xdr:from>
      <xdr:col>8</xdr:col>
      <xdr:colOff>323849</xdr:colOff>
      <xdr:row>19</xdr:row>
      <xdr:rowOff>85725</xdr:rowOff>
    </xdr:from>
    <xdr:ext cx="6838951" cy="137160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A976522-CF85-4E28-BCAF-FAC044AC76BF}"/>
            </a:ext>
          </a:extLst>
        </xdr:cNvPr>
        <xdr:cNvSpPr txBox="1"/>
      </xdr:nvSpPr>
      <xdr:spPr>
        <a:xfrm>
          <a:off x="6057899" y="3686175"/>
          <a:ext cx="6838951" cy="13716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100"/>
            <a:t>数値がマイナスの場合</a:t>
          </a:r>
          <a:endParaRPr kumimoji="1" lang="en-US" altLang="ja-JP" sz="1100"/>
        </a:p>
        <a:p>
          <a:pPr algn="l"/>
          <a:r>
            <a:rPr kumimoji="1" lang="en-US" altLang="ja-JP" sz="1100"/>
            <a:t>INT</a:t>
          </a:r>
          <a:r>
            <a:rPr kumimoji="1" lang="ja-JP" altLang="en-US" sz="1100"/>
            <a:t>と</a:t>
          </a:r>
          <a:r>
            <a:rPr kumimoji="1" lang="en-US" altLang="ja-JP" sz="1100"/>
            <a:t>ROUNDDOWN</a:t>
          </a:r>
          <a:r>
            <a:rPr kumimoji="1" lang="ja-JP" altLang="en-US" sz="1100"/>
            <a:t>は違う</a:t>
          </a:r>
          <a:endParaRPr kumimoji="1" lang="en-US" altLang="ja-JP" sz="1100"/>
        </a:p>
        <a:p>
          <a:pPr algn="l"/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数値を切り捨てる関数は「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ROUNDDOWN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」と「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つがあります。 </a:t>
          </a:r>
          <a:endParaRPr lang="en-US" altLang="ja-JP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つの関数の</a:t>
          </a:r>
          <a:r>
            <a:rPr lang="ja-JP" alt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違い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は次の</a:t>
          </a:r>
          <a:r>
            <a:rPr lang="en-US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点です。 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ROUNDDOWN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は桁数が指定できるが、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はできない。 </a:t>
          </a:r>
          <a:endParaRPr lang="en-US" altLang="ja-JP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引数がマイナス値のときに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ROUNDDOWN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がより大きい値になるのに対し、</a:t>
          </a:r>
          <a:r>
            <a:rPr lang="en-US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INT</a:t>
          </a:r>
          <a:r>
            <a:rPr lang="ja-JP" alt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はより小さい値になる。</a:t>
          </a:r>
          <a:endParaRPr kumimoji="1" lang="ja-JP" altLang="en-US" sz="1100"/>
        </a:p>
      </xdr:txBody>
    </xdr:sp>
    <xdr:clientData/>
  </xdr:oneCellAnchor>
  <xdr:twoCellAnchor>
    <xdr:from>
      <xdr:col>5</xdr:col>
      <xdr:colOff>342900</xdr:colOff>
      <xdr:row>20</xdr:row>
      <xdr:rowOff>161925</xdr:rowOff>
    </xdr:from>
    <xdr:to>
      <xdr:col>7</xdr:col>
      <xdr:colOff>19050</xdr:colOff>
      <xdr:row>22</xdr:row>
      <xdr:rowOff>9525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D0B9BAE6-0737-4DAD-A741-2C5C70036E8D}"/>
            </a:ext>
          </a:extLst>
        </xdr:cNvPr>
        <xdr:cNvSpPr/>
      </xdr:nvSpPr>
      <xdr:spPr>
        <a:xfrm>
          <a:off x="3771900" y="3714750"/>
          <a:ext cx="1295400" cy="190500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333375</xdr:colOff>
      <xdr:row>26</xdr:row>
      <xdr:rowOff>104775</xdr:rowOff>
    </xdr:from>
    <xdr:to>
      <xdr:col>3</xdr:col>
      <xdr:colOff>542925</xdr:colOff>
      <xdr:row>29</xdr:row>
      <xdr:rowOff>9525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67252BED-112E-446F-A55B-9E5CD367FF07}"/>
            </a:ext>
          </a:extLst>
        </xdr:cNvPr>
        <xdr:cNvSpPr/>
      </xdr:nvSpPr>
      <xdr:spPr>
        <a:xfrm>
          <a:off x="1019175" y="4905375"/>
          <a:ext cx="1581150" cy="419100"/>
        </a:xfrm>
        <a:prstGeom prst="wedgeRectCallout">
          <a:avLst>
            <a:gd name="adj1" fmla="val 61697"/>
            <a:gd name="adj2" fmla="val -114773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en-US" altLang="ja-JP" sz="1100">
              <a:latin typeface="+mj-ea"/>
              <a:ea typeface="+mj-ea"/>
            </a:rPr>
            <a:t>=AVERAGE(B21:D21)</a:t>
          </a:r>
          <a:endParaRPr kumimoji="1" lang="ja-JP" altLang="en-US" sz="1100">
            <a:latin typeface="+mj-ea"/>
            <a:ea typeface="+mj-ea"/>
          </a:endParaRPr>
        </a:p>
      </xdr:txBody>
    </xdr:sp>
    <xdr:clientData/>
  </xdr:twoCellAnchor>
  <xdr:twoCellAnchor>
    <xdr:from>
      <xdr:col>3</xdr:col>
      <xdr:colOff>561975</xdr:colOff>
      <xdr:row>26</xdr:row>
      <xdr:rowOff>161925</xdr:rowOff>
    </xdr:from>
    <xdr:to>
      <xdr:col>7</xdr:col>
      <xdr:colOff>504825</xdr:colOff>
      <xdr:row>29</xdr:row>
      <xdr:rowOff>66675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514F99EC-2BFA-4D27-B52B-864633F00450}"/>
            </a:ext>
          </a:extLst>
        </xdr:cNvPr>
        <xdr:cNvSpPr/>
      </xdr:nvSpPr>
      <xdr:spPr>
        <a:xfrm>
          <a:off x="2619375" y="4962525"/>
          <a:ext cx="2933700" cy="419100"/>
        </a:xfrm>
        <a:prstGeom prst="wedgeRectCallout">
          <a:avLst>
            <a:gd name="adj1" fmla="val -5186"/>
            <a:gd name="adj2" fmla="val -164773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en-US" altLang="ja-JP" sz="1100">
              <a:latin typeface="+mj-ea"/>
              <a:ea typeface="+mj-ea"/>
            </a:rPr>
            <a:t>=ROUNDDOWN(AVERAGE(B21:D21),0)</a:t>
          </a:r>
          <a:endParaRPr kumimoji="1" lang="ja-JP" altLang="en-US" sz="1100">
            <a:latin typeface="+mj-ea"/>
            <a:ea typeface="+mj-ea"/>
          </a:endParaRPr>
        </a:p>
      </xdr:txBody>
    </xdr:sp>
    <xdr:clientData/>
  </xdr:twoCellAnchor>
  <xdr:twoCellAnchor>
    <xdr:from>
      <xdr:col>5</xdr:col>
      <xdr:colOff>790574</xdr:colOff>
      <xdr:row>29</xdr:row>
      <xdr:rowOff>114300</xdr:rowOff>
    </xdr:from>
    <xdr:to>
      <xdr:col>8</xdr:col>
      <xdr:colOff>247649</xdr:colOff>
      <xdr:row>32</xdr:row>
      <xdr:rowOff>19050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F08B79DF-5D6C-401D-A736-085890A89168}"/>
            </a:ext>
          </a:extLst>
        </xdr:cNvPr>
        <xdr:cNvSpPr/>
      </xdr:nvSpPr>
      <xdr:spPr>
        <a:xfrm>
          <a:off x="4219574" y="5429250"/>
          <a:ext cx="1762125" cy="419100"/>
        </a:xfrm>
        <a:prstGeom prst="wedgeRectCallout">
          <a:avLst>
            <a:gd name="adj1" fmla="val 616"/>
            <a:gd name="adj2" fmla="val -2488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r>
            <a:rPr kumimoji="1" lang="en-US" altLang="ja-JP" sz="1100">
              <a:latin typeface="+mj-ea"/>
              <a:ea typeface="+mj-ea"/>
            </a:rPr>
            <a:t>=INT(AVERAGE(B21:D21))</a:t>
          </a:r>
          <a:endParaRPr kumimoji="1" lang="ja-JP" altLang="en-US" sz="1100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>
            <a:latin typeface="+mj-ea"/>
            <a:ea typeface="+mj-ea"/>
          </a:defRPr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topLeftCell="A6" zoomScale="110" zoomScaleNormal="110" workbookViewId="0">
      <selection activeCell="D17" sqref="D17"/>
    </sheetView>
  </sheetViews>
  <sheetFormatPr defaultRowHeight="18.75" x14ac:dyDescent="0.15"/>
  <cols>
    <col min="1" max="1" width="11" style="3" bestFit="1" customWidth="1"/>
    <col min="2" max="4" width="9" style="3"/>
    <col min="5" max="5" width="10" style="3" customWidth="1"/>
    <col min="6" max="7" width="9" style="3"/>
    <col min="8" max="8" width="12.25" style="3" bestFit="1" customWidth="1"/>
    <col min="9" max="9" width="9" style="3"/>
    <col min="10" max="10" width="11" style="3" bestFit="1" customWidth="1"/>
    <col min="11" max="16" width="9" style="3"/>
    <col min="17" max="17" width="12.25" style="3" bestFit="1" customWidth="1"/>
    <col min="18" max="16384" width="9" style="3"/>
  </cols>
  <sheetData>
    <row r="1" spans="1:17" ht="25.5" x14ac:dyDescent="0.15">
      <c r="A1" s="30" t="s">
        <v>48</v>
      </c>
      <c r="B1" s="30"/>
      <c r="C1" s="30"/>
      <c r="D1" s="30"/>
      <c r="E1" s="30"/>
      <c r="F1" s="30"/>
      <c r="G1" s="30"/>
      <c r="H1" s="30"/>
      <c r="J1" s="30" t="s">
        <v>41</v>
      </c>
      <c r="K1" s="30"/>
      <c r="L1" s="30"/>
      <c r="M1" s="30"/>
      <c r="N1" s="30"/>
      <c r="O1" s="30"/>
      <c r="P1" s="30"/>
      <c r="Q1" s="30"/>
    </row>
    <row r="3" spans="1:17" ht="19.5" x14ac:dyDescent="0.15">
      <c r="A3" s="31" t="s">
        <v>55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t="19.5" x14ac:dyDescent="0.15">
      <c r="A4" s="31" t="s">
        <v>56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7" ht="19.5" x14ac:dyDescent="0.15">
      <c r="A5" s="31" t="s">
        <v>57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 ht="19.5" x14ac:dyDescent="0.15">
      <c r="A6" s="31" t="s">
        <v>58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 ht="19.5" x14ac:dyDescent="0.15">
      <c r="A7" s="31" t="s">
        <v>59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10" spans="1:17" ht="24" x14ac:dyDescent="0.15">
      <c r="A10" s="29" t="s">
        <v>60</v>
      </c>
      <c r="B10" s="29"/>
      <c r="C10" s="29"/>
      <c r="D10" s="29"/>
      <c r="E10" s="29"/>
      <c r="F10" s="29"/>
      <c r="G10" s="29"/>
      <c r="H10" s="3" t="s">
        <v>0</v>
      </c>
      <c r="J10" s="29" t="s">
        <v>60</v>
      </c>
      <c r="K10" s="29"/>
      <c r="L10" s="29"/>
      <c r="M10" s="29"/>
      <c r="N10" s="29"/>
      <c r="O10" s="29"/>
      <c r="P10" s="29"/>
      <c r="Q10" s="3" t="s">
        <v>0</v>
      </c>
    </row>
    <row r="11" spans="1:17" x14ac:dyDescent="0.15">
      <c r="A11" s="22" t="s">
        <v>66</v>
      </c>
      <c r="B11" s="22" t="s">
        <v>1</v>
      </c>
      <c r="C11" s="22" t="s">
        <v>2</v>
      </c>
      <c r="D11" s="22" t="s">
        <v>3</v>
      </c>
      <c r="E11" s="22" t="s">
        <v>4</v>
      </c>
      <c r="F11" s="22" t="s">
        <v>5</v>
      </c>
      <c r="G11" s="22" t="s">
        <v>6</v>
      </c>
      <c r="H11" s="22" t="s">
        <v>47</v>
      </c>
      <c r="J11" s="22" t="s">
        <v>66</v>
      </c>
      <c r="K11" s="22" t="s">
        <v>1</v>
      </c>
      <c r="L11" s="22" t="s">
        <v>2</v>
      </c>
      <c r="M11" s="22" t="s">
        <v>3</v>
      </c>
      <c r="N11" s="22" t="s">
        <v>4</v>
      </c>
      <c r="O11" s="22" t="s">
        <v>5</v>
      </c>
      <c r="P11" s="22" t="s">
        <v>6</v>
      </c>
      <c r="Q11" s="22" t="s">
        <v>47</v>
      </c>
    </row>
    <row r="12" spans="1:17" x14ac:dyDescent="0.15">
      <c r="A12" s="10" t="s">
        <v>61</v>
      </c>
      <c r="B12" s="10">
        <v>2544</v>
      </c>
      <c r="C12" s="10">
        <v>2128</v>
      </c>
      <c r="D12" s="10">
        <v>2844</v>
      </c>
      <c r="E12" s="10"/>
      <c r="F12" s="10"/>
      <c r="G12" s="10"/>
      <c r="H12" s="10"/>
      <c r="J12" s="10" t="s">
        <v>61</v>
      </c>
      <c r="K12" s="10">
        <v>2544</v>
      </c>
      <c r="L12" s="10">
        <v>2128</v>
      </c>
      <c r="M12" s="10">
        <v>2844</v>
      </c>
      <c r="N12" s="10"/>
      <c r="O12" s="10"/>
      <c r="P12" s="10"/>
      <c r="Q12" s="10"/>
    </row>
    <row r="13" spans="1:17" x14ac:dyDescent="0.15">
      <c r="A13" s="10" t="s">
        <v>62</v>
      </c>
      <c r="B13" s="10">
        <v>1400</v>
      </c>
      <c r="C13" s="10">
        <v>902</v>
      </c>
      <c r="D13" s="10">
        <v>1012</v>
      </c>
      <c r="E13" s="10"/>
      <c r="F13" s="10"/>
      <c r="G13" s="10"/>
      <c r="H13" s="10"/>
      <c r="J13" s="10" t="s">
        <v>62</v>
      </c>
      <c r="K13" s="10">
        <v>1400</v>
      </c>
      <c r="L13" s="10">
        <v>902</v>
      </c>
      <c r="M13" s="10">
        <v>1012</v>
      </c>
      <c r="N13" s="10"/>
      <c r="O13" s="10"/>
      <c r="P13" s="10"/>
      <c r="Q13" s="10"/>
    </row>
    <row r="14" spans="1:17" x14ac:dyDescent="0.15">
      <c r="A14" s="10" t="s">
        <v>63</v>
      </c>
      <c r="B14" s="10">
        <v>866</v>
      </c>
      <c r="C14" s="10">
        <v>760</v>
      </c>
      <c r="D14" s="10">
        <v>832</v>
      </c>
      <c r="E14" s="10"/>
      <c r="F14" s="10"/>
      <c r="G14" s="10"/>
      <c r="H14" s="10"/>
      <c r="J14" s="10" t="s">
        <v>63</v>
      </c>
      <c r="K14" s="10">
        <v>866</v>
      </c>
      <c r="L14" s="10">
        <v>760</v>
      </c>
      <c r="M14" s="10">
        <v>832</v>
      </c>
      <c r="N14" s="10"/>
      <c r="O14" s="10"/>
      <c r="P14" s="10"/>
      <c r="Q14" s="10"/>
    </row>
    <row r="15" spans="1:17" x14ac:dyDescent="0.15">
      <c r="A15" s="10" t="s">
        <v>64</v>
      </c>
      <c r="B15" s="10">
        <v>726</v>
      </c>
      <c r="C15" s="10">
        <v>638</v>
      </c>
      <c r="D15" s="10">
        <v>704</v>
      </c>
      <c r="E15" s="10"/>
      <c r="F15" s="10"/>
      <c r="G15" s="10"/>
      <c r="H15" s="10"/>
      <c r="J15" s="10" t="s">
        <v>64</v>
      </c>
      <c r="K15" s="10">
        <v>726</v>
      </c>
      <c r="L15" s="10">
        <v>638</v>
      </c>
      <c r="M15" s="10">
        <v>704</v>
      </c>
      <c r="N15" s="10"/>
      <c r="O15" s="10"/>
      <c r="P15" s="10"/>
      <c r="Q15" s="10"/>
    </row>
    <row r="16" spans="1:17" x14ac:dyDescent="0.15">
      <c r="A16" s="10" t="s">
        <v>65</v>
      </c>
      <c r="B16" s="10">
        <v>462</v>
      </c>
      <c r="C16" s="10">
        <v>506</v>
      </c>
      <c r="D16" s="10">
        <v>396</v>
      </c>
      <c r="E16" s="10"/>
      <c r="F16" s="10"/>
      <c r="G16" s="10"/>
      <c r="H16" s="10"/>
      <c r="J16" s="10" t="s">
        <v>65</v>
      </c>
      <c r="K16" s="10">
        <v>462</v>
      </c>
      <c r="L16" s="10">
        <v>506</v>
      </c>
      <c r="M16" s="10">
        <v>396</v>
      </c>
      <c r="N16" s="10"/>
      <c r="O16" s="10"/>
      <c r="P16" s="10"/>
      <c r="Q16" s="10"/>
    </row>
    <row r="18" spans="1:8" ht="25.5" x14ac:dyDescent="0.15">
      <c r="A18" s="30" t="s">
        <v>42</v>
      </c>
      <c r="B18" s="30"/>
      <c r="C18" s="30"/>
      <c r="D18" s="30"/>
      <c r="E18" s="30"/>
      <c r="F18" s="30"/>
      <c r="G18" s="30"/>
      <c r="H18" s="30"/>
    </row>
    <row r="20" spans="1:8" ht="24" x14ac:dyDescent="0.15">
      <c r="A20" s="29" t="s">
        <v>60</v>
      </c>
      <c r="B20" s="29"/>
      <c r="C20" s="29"/>
      <c r="D20" s="29"/>
      <c r="E20" s="29"/>
      <c r="F20" s="29"/>
      <c r="G20" s="29"/>
      <c r="H20" s="3" t="s">
        <v>0</v>
      </c>
    </row>
    <row r="21" spans="1:8" x14ac:dyDescent="0.15">
      <c r="A21" s="22" t="s">
        <v>66</v>
      </c>
      <c r="B21" s="22" t="s">
        <v>1</v>
      </c>
      <c r="C21" s="22" t="s">
        <v>2</v>
      </c>
      <c r="D21" s="22" t="s">
        <v>3</v>
      </c>
      <c r="E21" s="22" t="s">
        <v>4</v>
      </c>
      <c r="F21" s="22" t="s">
        <v>5</v>
      </c>
      <c r="G21" s="22" t="s">
        <v>6</v>
      </c>
      <c r="H21" s="22" t="s">
        <v>47</v>
      </c>
    </row>
    <row r="22" spans="1:8" x14ac:dyDescent="0.15">
      <c r="A22" s="10" t="s">
        <v>61</v>
      </c>
      <c r="B22" s="10">
        <v>2544</v>
      </c>
      <c r="C22" s="10">
        <v>2128</v>
      </c>
      <c r="D22" s="10">
        <v>2844</v>
      </c>
      <c r="E22" s="11">
        <f>AVERAGE(B22:D22)</f>
        <v>2505.3333333333335</v>
      </c>
      <c r="F22" s="10">
        <f>ROUND(E22,0)</f>
        <v>2505</v>
      </c>
      <c r="G22" s="10">
        <f>ROUNDUP(E22,1)</f>
        <v>2505.4</v>
      </c>
      <c r="H22" s="10">
        <f>_xlfn.RANK.EQ(G22,$G$22:$G$26,0)</f>
        <v>1</v>
      </c>
    </row>
    <row r="23" spans="1:8" x14ac:dyDescent="0.15">
      <c r="A23" s="10" t="s">
        <v>62</v>
      </c>
      <c r="B23" s="10">
        <v>1400</v>
      </c>
      <c r="C23" s="10">
        <v>902</v>
      </c>
      <c r="D23" s="10">
        <v>1012</v>
      </c>
      <c r="E23" s="11">
        <f t="shared" ref="E23:E26" si="0">AVERAGE(B23:D23)</f>
        <v>1104.6666666666667</v>
      </c>
      <c r="F23" s="10">
        <f t="shared" ref="F23:F26" si="1">ROUND(E23,0)</f>
        <v>1105</v>
      </c>
      <c r="G23" s="10">
        <f t="shared" ref="G23:G26" si="2">ROUNDUP(E23,1)</f>
        <v>1104.6999999999998</v>
      </c>
      <c r="H23" s="10">
        <f t="shared" ref="H23:H26" si="3">_xlfn.RANK.EQ(G23,$G$22:$G$26,0)</f>
        <v>2</v>
      </c>
    </row>
    <row r="24" spans="1:8" x14ac:dyDescent="0.15">
      <c r="A24" s="10" t="s">
        <v>63</v>
      </c>
      <c r="B24" s="10">
        <v>866</v>
      </c>
      <c r="C24" s="10">
        <v>760</v>
      </c>
      <c r="D24" s="10">
        <v>832</v>
      </c>
      <c r="E24" s="11">
        <f t="shared" si="0"/>
        <v>819.33333333333337</v>
      </c>
      <c r="F24" s="10">
        <f t="shared" si="1"/>
        <v>819</v>
      </c>
      <c r="G24" s="10">
        <f t="shared" si="2"/>
        <v>819.4</v>
      </c>
      <c r="H24" s="10">
        <f t="shared" si="3"/>
        <v>3</v>
      </c>
    </row>
    <row r="25" spans="1:8" x14ac:dyDescent="0.15">
      <c r="A25" s="10" t="s">
        <v>64</v>
      </c>
      <c r="B25" s="10">
        <v>726</v>
      </c>
      <c r="C25" s="10">
        <v>638</v>
      </c>
      <c r="D25" s="10">
        <v>704</v>
      </c>
      <c r="E25" s="11">
        <f t="shared" si="0"/>
        <v>689.33333333333337</v>
      </c>
      <c r="F25" s="10">
        <f t="shared" si="1"/>
        <v>689</v>
      </c>
      <c r="G25" s="10">
        <f t="shared" si="2"/>
        <v>689.4</v>
      </c>
      <c r="H25" s="10">
        <f t="shared" si="3"/>
        <v>4</v>
      </c>
    </row>
    <row r="26" spans="1:8" x14ac:dyDescent="0.15">
      <c r="A26" s="10" t="s">
        <v>65</v>
      </c>
      <c r="B26" s="10">
        <v>462</v>
      </c>
      <c r="C26" s="10">
        <v>506</v>
      </c>
      <c r="D26" s="10">
        <v>396</v>
      </c>
      <c r="E26" s="11">
        <f t="shared" si="0"/>
        <v>454.66666666666669</v>
      </c>
      <c r="F26" s="10">
        <f t="shared" si="1"/>
        <v>455</v>
      </c>
      <c r="G26" s="10">
        <f t="shared" si="2"/>
        <v>454.70000000000005</v>
      </c>
      <c r="H26" s="10">
        <f t="shared" si="3"/>
        <v>5</v>
      </c>
    </row>
    <row r="27" spans="1:8" ht="24" x14ac:dyDescent="0.15">
      <c r="E27" s="23" t="str">
        <f ca="1">_xlfn.FORMULATEXT(E22)</f>
        <v>=AVERAGE(B22:D22)</v>
      </c>
    </row>
    <row r="28" spans="1:8" ht="24" x14ac:dyDescent="0.15">
      <c r="F28" s="23" t="str">
        <f ca="1">_xlfn.FORMULATEXT(F22)</f>
        <v>=ROUND(E22,0)</v>
      </c>
    </row>
    <row r="29" spans="1:8" ht="24" x14ac:dyDescent="0.15">
      <c r="G29" s="23" t="str">
        <f ca="1">_xlfn.FORMULATEXT(G22)</f>
        <v>=ROUNDUP(E22,1)</v>
      </c>
    </row>
    <row r="30" spans="1:8" ht="24" x14ac:dyDescent="0.15">
      <c r="H30" s="23" t="str">
        <f ca="1">_xlfn.FORMULATEXT(H22)</f>
        <v>=RANK.EQ(G22,$G$22:$G$26,0)</v>
      </c>
    </row>
  </sheetData>
  <mergeCells count="11">
    <mergeCell ref="A20:G20"/>
    <mergeCell ref="J1:Q1"/>
    <mergeCell ref="A1:H1"/>
    <mergeCell ref="A18:H18"/>
    <mergeCell ref="A10:G10"/>
    <mergeCell ref="J10:P10"/>
    <mergeCell ref="A3:Q3"/>
    <mergeCell ref="A4:Q4"/>
    <mergeCell ref="A5:Q5"/>
    <mergeCell ref="A6:Q6"/>
    <mergeCell ref="A7:Q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&amp;C&amp;A解答例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zoomScale="110" zoomScaleNormal="110" workbookViewId="0">
      <selection activeCell="J20" sqref="J20"/>
    </sheetView>
  </sheetViews>
  <sheetFormatPr defaultRowHeight="18.75" x14ac:dyDescent="0.15"/>
  <cols>
    <col min="1" max="16384" width="9" style="3"/>
  </cols>
  <sheetData>
    <row r="1" spans="1:16" ht="25.5" x14ac:dyDescent="0.15">
      <c r="A1" s="36" t="s">
        <v>48</v>
      </c>
      <c r="B1" s="37"/>
      <c r="C1" s="37"/>
      <c r="D1" s="37"/>
      <c r="E1" s="37"/>
      <c r="F1" s="37"/>
      <c r="G1" s="38"/>
      <c r="I1" s="36" t="s">
        <v>41</v>
      </c>
      <c r="J1" s="37"/>
      <c r="K1" s="37"/>
      <c r="L1" s="37"/>
      <c r="M1" s="37"/>
      <c r="N1" s="37"/>
      <c r="O1" s="38"/>
    </row>
    <row r="3" spans="1:16" ht="19.5" x14ac:dyDescent="0.15">
      <c r="A3" s="24" t="s">
        <v>97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6" ht="19.5" x14ac:dyDescent="0.15">
      <c r="A4" s="24" t="s">
        <v>94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6" ht="19.5" x14ac:dyDescent="0.15">
      <c r="A5" s="24" t="s">
        <v>98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/>
    </row>
    <row r="6" spans="1:16" ht="19.5" x14ac:dyDescent="0.15">
      <c r="A6" s="24" t="s">
        <v>93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/>
    </row>
    <row r="7" spans="1:16" ht="19.5" x14ac:dyDescent="0.1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/>
    </row>
    <row r="8" spans="1:16" ht="24" x14ac:dyDescent="0.15">
      <c r="A8" s="32" t="s">
        <v>12</v>
      </c>
      <c r="B8" s="32"/>
      <c r="C8" s="32"/>
      <c r="D8" s="32"/>
      <c r="E8" s="32"/>
      <c r="F8" s="32"/>
      <c r="G8" s="32"/>
      <c r="I8" s="32" t="s">
        <v>12</v>
      </c>
      <c r="J8" s="32"/>
      <c r="K8" s="32"/>
      <c r="L8" s="32"/>
      <c r="M8" s="32"/>
      <c r="N8" s="32"/>
      <c r="O8" s="32"/>
    </row>
    <row r="9" spans="1:16" x14ac:dyDescent="0.15">
      <c r="A9" s="18" t="s">
        <v>13</v>
      </c>
      <c r="B9" s="9" t="s">
        <v>14</v>
      </c>
      <c r="C9" s="9" t="s">
        <v>16</v>
      </c>
      <c r="D9" s="9" t="s">
        <v>17</v>
      </c>
      <c r="E9" s="9" t="s">
        <v>95</v>
      </c>
      <c r="F9" s="9" t="s">
        <v>96</v>
      </c>
      <c r="G9" s="9" t="s">
        <v>47</v>
      </c>
      <c r="I9" s="18" t="s">
        <v>13</v>
      </c>
      <c r="J9" s="9" t="s">
        <v>14</v>
      </c>
      <c r="K9" s="9" t="s">
        <v>15</v>
      </c>
      <c r="L9" s="9" t="s">
        <v>16</v>
      </c>
      <c r="M9" s="9" t="s">
        <v>15</v>
      </c>
      <c r="N9" s="9" t="s">
        <v>17</v>
      </c>
      <c r="O9" s="9" t="s">
        <v>47</v>
      </c>
    </row>
    <row r="10" spans="1:16" x14ac:dyDescent="0.15">
      <c r="A10" s="19" t="s">
        <v>99</v>
      </c>
      <c r="B10" s="12">
        <v>336</v>
      </c>
      <c r="C10" s="12">
        <v>120</v>
      </c>
      <c r="D10" s="14"/>
      <c r="E10" s="10"/>
      <c r="F10" s="10"/>
      <c r="G10" s="14"/>
      <c r="I10" s="19" t="s">
        <v>99</v>
      </c>
      <c r="J10" s="12">
        <v>336</v>
      </c>
      <c r="K10" s="10"/>
      <c r="L10" s="12">
        <v>120</v>
      </c>
      <c r="M10" s="10"/>
      <c r="N10" s="14"/>
      <c r="O10" s="14"/>
    </row>
    <row r="11" spans="1:16" x14ac:dyDescent="0.15">
      <c r="A11" s="19" t="s">
        <v>100</v>
      </c>
      <c r="B11" s="12">
        <v>285</v>
      </c>
      <c r="C11" s="12">
        <v>270</v>
      </c>
      <c r="D11" s="14"/>
      <c r="E11" s="10"/>
      <c r="F11" s="10"/>
      <c r="G11" s="14"/>
      <c r="I11" s="19" t="s">
        <v>100</v>
      </c>
      <c r="J11" s="12">
        <v>285</v>
      </c>
      <c r="K11" s="10"/>
      <c r="L11" s="12">
        <v>270</v>
      </c>
      <c r="M11" s="10"/>
      <c r="N11" s="14"/>
      <c r="O11" s="14"/>
    </row>
    <row r="12" spans="1:16" x14ac:dyDescent="0.15">
      <c r="A12" s="19" t="s">
        <v>101</v>
      </c>
      <c r="B12" s="12">
        <v>201</v>
      </c>
      <c r="C12" s="12">
        <v>553</v>
      </c>
      <c r="D12" s="14"/>
      <c r="E12" s="10"/>
      <c r="F12" s="10"/>
      <c r="G12" s="14"/>
      <c r="I12" s="19" t="s">
        <v>101</v>
      </c>
      <c r="J12" s="12">
        <v>201</v>
      </c>
      <c r="K12" s="10"/>
      <c r="L12" s="12">
        <v>553</v>
      </c>
      <c r="M12" s="10"/>
      <c r="N12" s="14"/>
      <c r="O12" s="14"/>
    </row>
    <row r="13" spans="1:16" x14ac:dyDescent="0.15">
      <c r="A13" s="19" t="s">
        <v>102</v>
      </c>
      <c r="B13" s="12">
        <v>498</v>
      </c>
      <c r="C13" s="12">
        <v>243</v>
      </c>
      <c r="D13" s="14"/>
      <c r="E13" s="10"/>
      <c r="F13" s="10"/>
      <c r="G13" s="14"/>
      <c r="I13" s="19" t="s">
        <v>102</v>
      </c>
      <c r="J13" s="12">
        <v>498</v>
      </c>
      <c r="K13" s="10"/>
      <c r="L13" s="12">
        <v>243</v>
      </c>
      <c r="M13" s="10"/>
      <c r="N13" s="14"/>
      <c r="O13" s="14"/>
    </row>
    <row r="14" spans="1:16" x14ac:dyDescent="0.15">
      <c r="A14" s="19" t="s">
        <v>103</v>
      </c>
      <c r="B14" s="12">
        <v>520</v>
      </c>
      <c r="C14" s="12">
        <v>269</v>
      </c>
      <c r="D14" s="14"/>
      <c r="E14" s="10"/>
      <c r="F14" s="10"/>
      <c r="G14" s="14"/>
      <c r="I14" s="19" t="s">
        <v>103</v>
      </c>
      <c r="J14" s="12">
        <v>520</v>
      </c>
      <c r="K14" s="10"/>
      <c r="L14" s="12">
        <v>269</v>
      </c>
      <c r="M14" s="10"/>
      <c r="N14" s="14"/>
      <c r="O14" s="14"/>
    </row>
    <row r="15" spans="1:16" x14ac:dyDescent="0.15">
      <c r="A15" s="20" t="s">
        <v>18</v>
      </c>
      <c r="B15" s="14"/>
      <c r="C15" s="14"/>
      <c r="D15" s="14"/>
      <c r="E15" s="16"/>
      <c r="F15" s="21"/>
      <c r="G15" s="16"/>
      <c r="I15" s="20" t="s">
        <v>18</v>
      </c>
      <c r="J15" s="14"/>
      <c r="K15" s="16"/>
      <c r="L15" s="14"/>
      <c r="M15" s="21"/>
      <c r="N15" s="14"/>
      <c r="O15" s="16"/>
    </row>
    <row r="16" spans="1:16" x14ac:dyDescent="0.15">
      <c r="A16" s="20" t="s">
        <v>4</v>
      </c>
      <c r="B16" s="10"/>
      <c r="C16" s="10"/>
      <c r="D16" s="10"/>
      <c r="E16" s="21"/>
      <c r="F16" s="21"/>
      <c r="G16" s="21"/>
      <c r="I16" s="20" t="s">
        <v>4</v>
      </c>
      <c r="J16" s="10"/>
      <c r="K16" s="21"/>
      <c r="L16" s="10"/>
      <c r="M16" s="21"/>
      <c r="N16" s="10"/>
      <c r="O16" s="21"/>
    </row>
    <row r="19" spans="1:11" x14ac:dyDescent="0.15">
      <c r="A19" s="33" t="s">
        <v>42</v>
      </c>
      <c r="B19" s="34"/>
      <c r="C19" s="34"/>
      <c r="D19" s="34"/>
      <c r="E19" s="34"/>
      <c r="F19" s="34"/>
      <c r="G19" s="35"/>
    </row>
    <row r="21" spans="1:11" ht="24" x14ac:dyDescent="0.15">
      <c r="A21" s="32" t="s">
        <v>12</v>
      </c>
      <c r="B21" s="32"/>
      <c r="C21" s="32"/>
      <c r="D21" s="32"/>
      <c r="E21" s="32"/>
      <c r="F21" s="32"/>
      <c r="G21" s="32"/>
    </row>
    <row r="22" spans="1:11" x14ac:dyDescent="0.15">
      <c r="A22" s="18" t="s">
        <v>13</v>
      </c>
      <c r="B22" s="9" t="s">
        <v>14</v>
      </c>
      <c r="C22" s="9" t="s">
        <v>16</v>
      </c>
      <c r="D22" s="9" t="s">
        <v>17</v>
      </c>
      <c r="E22" s="9" t="s">
        <v>95</v>
      </c>
      <c r="F22" s="9" t="s">
        <v>96</v>
      </c>
      <c r="G22" s="9" t="s">
        <v>47</v>
      </c>
    </row>
    <row r="23" spans="1:11" x14ac:dyDescent="0.15">
      <c r="A23" s="19" t="s">
        <v>99</v>
      </c>
      <c r="B23" s="12">
        <v>336</v>
      </c>
      <c r="C23" s="12">
        <v>120</v>
      </c>
      <c r="D23" s="12">
        <f>SUM(B23:C23)</f>
        <v>456</v>
      </c>
      <c r="E23" s="28">
        <f>ROUND(B23/D23,2)</f>
        <v>0.74</v>
      </c>
      <c r="F23" s="28">
        <f>ROUND(C23/D23,2)</f>
        <v>0.26</v>
      </c>
      <c r="G23" s="14">
        <f>_xlfn.RANK.EQ(D23,$D$23:$D$27,0)</f>
        <v>5</v>
      </c>
    </row>
    <row r="24" spans="1:11" x14ac:dyDescent="0.15">
      <c r="A24" s="19" t="s">
        <v>100</v>
      </c>
      <c r="B24" s="12">
        <v>285</v>
      </c>
      <c r="C24" s="12">
        <v>270</v>
      </c>
      <c r="D24" s="12">
        <f t="shared" ref="D24:D27" si="0">SUM(B24:C24)</f>
        <v>555</v>
      </c>
      <c r="E24" s="28">
        <f t="shared" ref="E24:E27" si="1">ROUND(B24/D24,2)</f>
        <v>0.51</v>
      </c>
      <c r="F24" s="28">
        <f t="shared" ref="F24:F27" si="2">ROUND(C24/D24,2)</f>
        <v>0.49</v>
      </c>
      <c r="G24" s="14">
        <f t="shared" ref="G24:G27" si="3">_xlfn.RANK.EQ(D24,$D$23:$D$27,0)</f>
        <v>4</v>
      </c>
    </row>
    <row r="25" spans="1:11" x14ac:dyDescent="0.15">
      <c r="A25" s="19" t="s">
        <v>101</v>
      </c>
      <c r="B25" s="12">
        <v>201</v>
      </c>
      <c r="C25" s="12">
        <v>553</v>
      </c>
      <c r="D25" s="12">
        <f t="shared" si="0"/>
        <v>754</v>
      </c>
      <c r="E25" s="28">
        <f t="shared" si="1"/>
        <v>0.27</v>
      </c>
      <c r="F25" s="28">
        <f t="shared" si="2"/>
        <v>0.73</v>
      </c>
      <c r="G25" s="14">
        <f t="shared" si="3"/>
        <v>2</v>
      </c>
    </row>
    <row r="26" spans="1:11" x14ac:dyDescent="0.15">
      <c r="A26" s="19" t="s">
        <v>102</v>
      </c>
      <c r="B26" s="12">
        <v>498</v>
      </c>
      <c r="C26" s="12">
        <v>243</v>
      </c>
      <c r="D26" s="12">
        <f t="shared" si="0"/>
        <v>741</v>
      </c>
      <c r="E26" s="28">
        <f t="shared" si="1"/>
        <v>0.67</v>
      </c>
      <c r="F26" s="28">
        <f t="shared" si="2"/>
        <v>0.33</v>
      </c>
      <c r="G26" s="14">
        <f t="shared" si="3"/>
        <v>3</v>
      </c>
    </row>
    <row r="27" spans="1:11" x14ac:dyDescent="0.15">
      <c r="A27" s="19" t="s">
        <v>103</v>
      </c>
      <c r="B27" s="12">
        <v>520</v>
      </c>
      <c r="C27" s="12">
        <v>269</v>
      </c>
      <c r="D27" s="12">
        <f t="shared" si="0"/>
        <v>789</v>
      </c>
      <c r="E27" s="28">
        <f t="shared" si="1"/>
        <v>0.66</v>
      </c>
      <c r="F27" s="28">
        <f t="shared" si="2"/>
        <v>0.34</v>
      </c>
      <c r="G27" s="14">
        <f t="shared" si="3"/>
        <v>1</v>
      </c>
    </row>
    <row r="28" spans="1:11" x14ac:dyDescent="0.15">
      <c r="A28" s="20" t="s">
        <v>18</v>
      </c>
      <c r="B28" s="12">
        <f>SUM(B23:B27)</f>
        <v>1840</v>
      </c>
      <c r="C28" s="12">
        <f>SUM(C23:C27)</f>
        <v>1455</v>
      </c>
      <c r="D28" s="12">
        <f>SUM(B28:C28)</f>
        <v>3295</v>
      </c>
      <c r="E28" s="16"/>
      <c r="F28" s="21"/>
      <c r="G28" s="16"/>
      <c r="K28" s="2"/>
    </row>
    <row r="29" spans="1:11" x14ac:dyDescent="0.15">
      <c r="A29" s="20" t="s">
        <v>4</v>
      </c>
      <c r="B29" s="27">
        <f>AVERAGE(B23:B27)</f>
        <v>368</v>
      </c>
      <c r="C29" s="27">
        <f t="shared" ref="C29:D29" si="4">AVERAGE(C23:C27)</f>
        <v>291</v>
      </c>
      <c r="D29" s="27">
        <f t="shared" si="4"/>
        <v>659</v>
      </c>
      <c r="E29" s="21"/>
      <c r="F29" s="21"/>
      <c r="G29" s="21"/>
      <c r="K29" s="2"/>
    </row>
    <row r="30" spans="1:11" ht="24" x14ac:dyDescent="0.15">
      <c r="E30" s="23" t="str">
        <f ca="1">_xlfn.FORMULATEXT(E23)</f>
        <v>=ROUND(B23/D23,2)</v>
      </c>
      <c r="K30" s="2"/>
    </row>
    <row r="31" spans="1:11" ht="24" x14ac:dyDescent="0.15">
      <c r="F31" s="23" t="str">
        <f ca="1">_xlfn.FORMULATEXT(F23)</f>
        <v>=ROUND(C23/D23,2)</v>
      </c>
      <c r="K31" s="2"/>
    </row>
    <row r="32" spans="1:11" ht="24" x14ac:dyDescent="0.15">
      <c r="G32" s="23" t="str">
        <f ca="1">_xlfn.FORMULATEXT(G23)</f>
        <v>=RANK.EQ(D23,$D$23:$D$27,0)</v>
      </c>
    </row>
  </sheetData>
  <mergeCells count="6">
    <mergeCell ref="A21:G21"/>
    <mergeCell ref="I8:O8"/>
    <mergeCell ref="A8:G8"/>
    <mergeCell ref="A19:G19"/>
    <mergeCell ref="I1:O1"/>
    <mergeCell ref="A1:G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workbookViewId="0">
      <selection activeCell="A3" sqref="A3"/>
    </sheetView>
  </sheetViews>
  <sheetFormatPr defaultRowHeight="18.75" x14ac:dyDescent="0.15"/>
  <cols>
    <col min="1" max="5" width="9" style="3"/>
    <col min="6" max="6" width="12.25" style="3" bestFit="1" customWidth="1"/>
    <col min="7" max="13" width="9" style="3"/>
    <col min="14" max="14" width="12.25" style="3" bestFit="1" customWidth="1"/>
    <col min="15" max="16384" width="9" style="3"/>
  </cols>
  <sheetData>
    <row r="1" spans="1:15" ht="25.5" x14ac:dyDescent="0.15">
      <c r="A1" s="40" t="s">
        <v>54</v>
      </c>
      <c r="B1" s="40"/>
      <c r="C1" s="40"/>
      <c r="D1" s="40"/>
      <c r="E1" s="40"/>
      <c r="F1" s="40"/>
      <c r="G1" s="40"/>
      <c r="I1" s="40" t="s">
        <v>41</v>
      </c>
      <c r="J1" s="40"/>
      <c r="K1" s="40"/>
      <c r="L1" s="40"/>
      <c r="M1" s="40"/>
      <c r="N1" s="40"/>
      <c r="O1" s="40"/>
    </row>
    <row r="3" spans="1:15" ht="24" x14ac:dyDescent="0.15">
      <c r="A3" s="4" t="s">
        <v>49</v>
      </c>
      <c r="B3" s="4" t="s">
        <v>43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5" ht="24" x14ac:dyDescent="0.15">
      <c r="A4" s="5" t="s">
        <v>50</v>
      </c>
      <c r="B4" s="5" t="s">
        <v>44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5" ht="24" x14ac:dyDescent="0.15">
      <c r="A5" s="6"/>
    </row>
    <row r="6" spans="1:15" x14ac:dyDescent="0.15">
      <c r="A6" s="2"/>
    </row>
    <row r="7" spans="1:15" x14ac:dyDescent="0.15">
      <c r="A7" s="39" t="s">
        <v>7</v>
      </c>
      <c r="B7" s="39"/>
      <c r="C7" s="39"/>
      <c r="D7" s="39"/>
      <c r="E7" s="39"/>
      <c r="G7" s="8" t="s">
        <v>8</v>
      </c>
      <c r="I7" s="39" t="s">
        <v>7</v>
      </c>
      <c r="J7" s="39"/>
      <c r="K7" s="39"/>
      <c r="L7" s="39"/>
      <c r="M7" s="39"/>
      <c r="O7" s="8" t="s">
        <v>8</v>
      </c>
    </row>
    <row r="8" spans="1:15" x14ac:dyDescent="0.15">
      <c r="A8" s="9" t="s">
        <v>80</v>
      </c>
      <c r="B8" s="9" t="s">
        <v>86</v>
      </c>
      <c r="C8" s="9" t="s">
        <v>87</v>
      </c>
      <c r="D8" s="9" t="s">
        <v>88</v>
      </c>
      <c r="E8" s="9" t="s">
        <v>4</v>
      </c>
      <c r="F8" s="9" t="s">
        <v>10</v>
      </c>
      <c r="G8" s="9" t="s">
        <v>11</v>
      </c>
      <c r="I8" s="9" t="s">
        <v>9</v>
      </c>
      <c r="J8" s="9" t="s">
        <v>86</v>
      </c>
      <c r="K8" s="9" t="s">
        <v>87</v>
      </c>
      <c r="L8" s="9" t="s">
        <v>88</v>
      </c>
      <c r="M8" s="9" t="s">
        <v>4</v>
      </c>
      <c r="N8" s="9" t="s">
        <v>10</v>
      </c>
      <c r="O8" s="9" t="s">
        <v>11</v>
      </c>
    </row>
    <row r="9" spans="1:15" x14ac:dyDescent="0.15">
      <c r="A9" s="10" t="s">
        <v>81</v>
      </c>
      <c r="B9" s="10">
        <v>430</v>
      </c>
      <c r="C9" s="10">
        <v>542</v>
      </c>
      <c r="D9" s="10">
        <v>325</v>
      </c>
      <c r="E9" s="10">
        <f>AVERAGE(B9:D9)</f>
        <v>432.33333333333331</v>
      </c>
      <c r="F9" s="10">
        <f>ROUNDDOWN(AVERAGE(B9:D9),0)</f>
        <v>432</v>
      </c>
      <c r="G9" s="10">
        <f>INT(AVERAGE(B9:D9))</f>
        <v>432</v>
      </c>
      <c r="I9" s="10" t="s">
        <v>81</v>
      </c>
      <c r="J9" s="10">
        <v>430</v>
      </c>
      <c r="K9" s="10">
        <v>542</v>
      </c>
      <c r="L9" s="10">
        <v>325</v>
      </c>
      <c r="M9" s="10"/>
      <c r="N9" s="10"/>
      <c r="O9" s="10"/>
    </row>
    <row r="10" spans="1:15" x14ac:dyDescent="0.15">
      <c r="A10" s="10" t="s">
        <v>82</v>
      </c>
      <c r="B10" s="10">
        <v>-278</v>
      </c>
      <c r="C10" s="10">
        <v>-342</v>
      </c>
      <c r="D10" s="10">
        <v>-95</v>
      </c>
      <c r="E10" s="10">
        <f t="shared" ref="E10:E13" si="0">AVERAGE(B10:D10)</f>
        <v>-238.33333333333334</v>
      </c>
      <c r="F10" s="10">
        <f t="shared" ref="F10:F13" si="1">ROUNDDOWN(AVERAGE(B10:D10),0)</f>
        <v>-238</v>
      </c>
      <c r="G10" s="10">
        <f t="shared" ref="G10:G13" si="2">INT(AVERAGE(B10:D10))</f>
        <v>-239</v>
      </c>
      <c r="I10" s="10" t="s">
        <v>82</v>
      </c>
      <c r="J10" s="10">
        <v>-278</v>
      </c>
      <c r="K10" s="10">
        <v>-342</v>
      </c>
      <c r="L10" s="10">
        <v>-95</v>
      </c>
      <c r="M10" s="10"/>
      <c r="N10" s="10"/>
      <c r="O10" s="10"/>
    </row>
    <row r="11" spans="1:15" x14ac:dyDescent="0.15">
      <c r="A11" s="10" t="s">
        <v>83</v>
      </c>
      <c r="B11" s="10">
        <v>235</v>
      </c>
      <c r="C11" s="10">
        <v>244</v>
      </c>
      <c r="D11" s="10">
        <v>324</v>
      </c>
      <c r="E11" s="10">
        <f t="shared" si="0"/>
        <v>267.66666666666669</v>
      </c>
      <c r="F11" s="10">
        <f t="shared" si="1"/>
        <v>267</v>
      </c>
      <c r="G11" s="10">
        <f t="shared" si="2"/>
        <v>267</v>
      </c>
      <c r="I11" s="10" t="s">
        <v>83</v>
      </c>
      <c r="J11" s="10">
        <v>235</v>
      </c>
      <c r="K11" s="10">
        <v>244</v>
      </c>
      <c r="L11" s="10">
        <v>324</v>
      </c>
      <c r="M11" s="10"/>
      <c r="N11" s="10"/>
      <c r="O11" s="10"/>
    </row>
    <row r="12" spans="1:15" x14ac:dyDescent="0.15">
      <c r="A12" s="10" t="s">
        <v>84</v>
      </c>
      <c r="B12" s="10">
        <v>97</v>
      </c>
      <c r="C12" s="10">
        <v>105</v>
      </c>
      <c r="D12" s="10">
        <v>-345</v>
      </c>
      <c r="E12" s="10">
        <f t="shared" si="0"/>
        <v>-47.666666666666664</v>
      </c>
      <c r="F12" s="10">
        <f t="shared" si="1"/>
        <v>-47</v>
      </c>
      <c r="G12" s="10">
        <f t="shared" si="2"/>
        <v>-48</v>
      </c>
      <c r="I12" s="10" t="s">
        <v>84</v>
      </c>
      <c r="J12" s="10">
        <v>97</v>
      </c>
      <c r="K12" s="10">
        <v>105</v>
      </c>
      <c r="L12" s="10">
        <v>-345</v>
      </c>
      <c r="M12" s="10"/>
      <c r="N12" s="10"/>
      <c r="O12" s="10"/>
    </row>
    <row r="13" spans="1:15" x14ac:dyDescent="0.15">
      <c r="A13" s="10" t="s">
        <v>85</v>
      </c>
      <c r="B13" s="10">
        <v>-49</v>
      </c>
      <c r="C13" s="10">
        <v>104</v>
      </c>
      <c r="D13" s="10">
        <v>-89</v>
      </c>
      <c r="E13" s="10">
        <f t="shared" si="0"/>
        <v>-11.333333333333334</v>
      </c>
      <c r="F13" s="10">
        <f t="shared" si="1"/>
        <v>-11</v>
      </c>
      <c r="G13" s="10">
        <f t="shared" si="2"/>
        <v>-12</v>
      </c>
      <c r="I13" s="10" t="s">
        <v>85</v>
      </c>
      <c r="J13" s="10">
        <v>-49</v>
      </c>
      <c r="K13" s="10">
        <v>104</v>
      </c>
      <c r="L13" s="10">
        <v>-89</v>
      </c>
      <c r="M13" s="10"/>
      <c r="N13" s="10"/>
      <c r="O13" s="10"/>
    </row>
    <row r="16" spans="1:15" ht="25.5" x14ac:dyDescent="0.15">
      <c r="A16" s="41" t="s">
        <v>42</v>
      </c>
      <c r="B16" s="42"/>
      <c r="C16" s="42"/>
      <c r="D16" s="42"/>
      <c r="E16" s="42"/>
      <c r="F16" s="42"/>
      <c r="G16" s="43"/>
    </row>
    <row r="19" spans="1:7" x14ac:dyDescent="0.15">
      <c r="A19" s="39" t="s">
        <v>7</v>
      </c>
      <c r="B19" s="39"/>
      <c r="C19" s="39"/>
      <c r="D19" s="39"/>
      <c r="E19" s="39"/>
      <c r="G19" s="8" t="s">
        <v>8</v>
      </c>
    </row>
    <row r="20" spans="1:7" x14ac:dyDescent="0.15">
      <c r="A20" s="9" t="s">
        <v>9</v>
      </c>
      <c r="B20" s="9" t="s">
        <v>86</v>
      </c>
      <c r="C20" s="9" t="s">
        <v>87</v>
      </c>
      <c r="D20" s="9" t="s">
        <v>88</v>
      </c>
      <c r="E20" s="9" t="s">
        <v>4</v>
      </c>
      <c r="F20" s="9" t="s">
        <v>10</v>
      </c>
      <c r="G20" s="9" t="s">
        <v>11</v>
      </c>
    </row>
    <row r="21" spans="1:7" x14ac:dyDescent="0.15">
      <c r="A21" s="10" t="s">
        <v>81</v>
      </c>
      <c r="B21" s="10">
        <v>430</v>
      </c>
      <c r="C21" s="10">
        <v>542</v>
      </c>
      <c r="D21" s="10">
        <v>325</v>
      </c>
      <c r="E21" s="10">
        <f>AVERAGE(B21:D21)</f>
        <v>432.33333333333331</v>
      </c>
      <c r="F21" s="10">
        <f>ROUNDDOWN(AVERAGE(B21:D21),0)</f>
        <v>432</v>
      </c>
      <c r="G21" s="10">
        <f>INT(AVERAGE(B21:D21))</f>
        <v>432</v>
      </c>
    </row>
    <row r="22" spans="1:7" x14ac:dyDescent="0.15">
      <c r="A22" s="10" t="s">
        <v>82</v>
      </c>
      <c r="B22" s="10">
        <v>-278</v>
      </c>
      <c r="C22" s="10">
        <v>-342</v>
      </c>
      <c r="D22" s="10">
        <v>-95</v>
      </c>
      <c r="E22" s="10">
        <f>AVERAGE(B22:D22)</f>
        <v>-238.33333333333334</v>
      </c>
      <c r="F22" s="10">
        <f>ROUNDDOWN(AVERAGE(B22:D22),0)</f>
        <v>-238</v>
      </c>
      <c r="G22" s="10">
        <f>INT(AVERAGE(B22:D22))</f>
        <v>-239</v>
      </c>
    </row>
    <row r="23" spans="1:7" x14ac:dyDescent="0.15">
      <c r="A23" s="10" t="s">
        <v>83</v>
      </c>
      <c r="B23" s="10">
        <v>235</v>
      </c>
      <c r="C23" s="10">
        <v>244</v>
      </c>
      <c r="D23" s="10">
        <v>324</v>
      </c>
      <c r="E23" s="10">
        <f>AVERAGE(B23:D23)</f>
        <v>267.66666666666669</v>
      </c>
      <c r="F23" s="10">
        <f>ROUNDDOWN(AVERAGE(B23:D23),0)</f>
        <v>267</v>
      </c>
      <c r="G23" s="10">
        <f>INT(AVERAGE(B23:D23))</f>
        <v>267</v>
      </c>
    </row>
    <row r="24" spans="1:7" x14ac:dyDescent="0.15">
      <c r="A24" s="10" t="s">
        <v>84</v>
      </c>
      <c r="B24" s="10">
        <v>97</v>
      </c>
      <c r="C24" s="10">
        <v>105</v>
      </c>
      <c r="D24" s="10">
        <v>-345</v>
      </c>
      <c r="E24" s="10">
        <f>AVERAGE(B24:D24)</f>
        <v>-47.666666666666664</v>
      </c>
      <c r="F24" s="10">
        <f>ROUNDDOWN(AVERAGE(B24:D24),0)</f>
        <v>-47</v>
      </c>
      <c r="G24" s="10">
        <f>INT(AVERAGE(B24:D24))</f>
        <v>-48</v>
      </c>
    </row>
    <row r="25" spans="1:7" x14ac:dyDescent="0.15">
      <c r="A25" s="10" t="s">
        <v>85</v>
      </c>
      <c r="B25" s="10">
        <v>-49</v>
      </c>
      <c r="C25" s="10">
        <v>104</v>
      </c>
      <c r="D25" s="10">
        <v>-89</v>
      </c>
      <c r="E25" s="10">
        <f>AVERAGE(B25:D25)</f>
        <v>-11.333333333333334</v>
      </c>
      <c r="F25" s="10">
        <f>ROUNDDOWN(AVERAGE(B25:D25),0)</f>
        <v>-11</v>
      </c>
      <c r="G25" s="10">
        <f>INT(AVERAGE(B25:D25))</f>
        <v>-12</v>
      </c>
    </row>
    <row r="35" spans="12:12" x14ac:dyDescent="0.15">
      <c r="L35" s="2"/>
    </row>
    <row r="36" spans="12:12" x14ac:dyDescent="0.15">
      <c r="L36" s="2"/>
    </row>
    <row r="37" spans="12:12" x14ac:dyDescent="0.15">
      <c r="L37" s="2"/>
    </row>
  </sheetData>
  <mergeCells count="6">
    <mergeCell ref="A7:E7"/>
    <mergeCell ref="A19:E19"/>
    <mergeCell ref="A1:G1"/>
    <mergeCell ref="I1:O1"/>
    <mergeCell ref="I7:M7"/>
    <mergeCell ref="A16:G16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5"/>
  <sheetViews>
    <sheetView workbookViewId="0">
      <selection activeCell="O33" sqref="O33"/>
    </sheetView>
  </sheetViews>
  <sheetFormatPr defaultRowHeight="18.75" x14ac:dyDescent="0.15"/>
  <cols>
    <col min="1" max="16384" width="9" style="3"/>
  </cols>
  <sheetData>
    <row r="1" spans="1:19" ht="25.5" x14ac:dyDescent="0.15">
      <c r="A1" s="40" t="s">
        <v>54</v>
      </c>
      <c r="B1" s="40"/>
      <c r="C1" s="40"/>
      <c r="D1" s="40"/>
      <c r="E1" s="40"/>
      <c r="F1" s="40"/>
      <c r="G1" s="40"/>
      <c r="H1" s="40"/>
      <c r="I1" s="40"/>
      <c r="K1" s="40" t="s">
        <v>41</v>
      </c>
      <c r="L1" s="40"/>
      <c r="M1" s="40"/>
      <c r="N1" s="40"/>
      <c r="O1" s="40"/>
      <c r="P1" s="40"/>
      <c r="Q1" s="40"/>
      <c r="R1" s="40"/>
      <c r="S1" s="40"/>
    </row>
    <row r="3" spans="1:19" ht="24" x14ac:dyDescent="0.15">
      <c r="A3" s="6" t="s">
        <v>45</v>
      </c>
      <c r="B3" s="6" t="s">
        <v>51</v>
      </c>
      <c r="C3" s="6"/>
      <c r="D3" s="6"/>
      <c r="E3" s="6"/>
      <c r="F3" s="6"/>
      <c r="G3" s="6"/>
      <c r="H3" s="6"/>
      <c r="I3" s="6"/>
      <c r="J3" s="6"/>
      <c r="K3" s="6"/>
    </row>
    <row r="4" spans="1:19" ht="24" x14ac:dyDescent="0.15">
      <c r="A4" s="4"/>
      <c r="B4" s="4" t="s">
        <v>52</v>
      </c>
      <c r="C4" s="4"/>
      <c r="D4" s="4"/>
      <c r="E4" s="4"/>
      <c r="F4" s="4"/>
      <c r="G4" s="4"/>
      <c r="H4" s="4"/>
      <c r="I4" s="4"/>
      <c r="J4" s="4"/>
      <c r="K4" s="4"/>
    </row>
    <row r="5" spans="1:19" ht="24" x14ac:dyDescent="0.15">
      <c r="A5" s="4" t="s">
        <v>46</v>
      </c>
      <c r="B5" s="4" t="s">
        <v>53</v>
      </c>
      <c r="C5" s="4"/>
      <c r="D5" s="4"/>
      <c r="E5" s="4"/>
      <c r="F5" s="4"/>
      <c r="G5" s="4"/>
      <c r="H5" s="4"/>
      <c r="I5" s="4"/>
      <c r="J5" s="4"/>
      <c r="K5" s="4"/>
    </row>
    <row r="7" spans="1:19" x14ac:dyDescent="0.15">
      <c r="A7" s="39" t="s">
        <v>19</v>
      </c>
      <c r="B7" s="39"/>
      <c r="C7" s="39"/>
      <c r="D7" s="39"/>
      <c r="E7" s="39"/>
      <c r="F7" s="39"/>
      <c r="I7" s="8" t="s">
        <v>20</v>
      </c>
      <c r="K7" s="39" t="s">
        <v>19</v>
      </c>
      <c r="L7" s="39"/>
      <c r="M7" s="39"/>
      <c r="N7" s="39"/>
      <c r="O7" s="39"/>
      <c r="P7" s="39"/>
      <c r="S7" s="8" t="s">
        <v>20</v>
      </c>
    </row>
    <row r="8" spans="1:19" x14ac:dyDescent="0.15">
      <c r="A8" s="45" t="s">
        <v>21</v>
      </c>
      <c r="B8" s="9" t="s">
        <v>22</v>
      </c>
      <c r="C8" s="9" t="s">
        <v>22</v>
      </c>
      <c r="D8" s="45" t="s">
        <v>23</v>
      </c>
      <c r="E8" s="9" t="s">
        <v>24</v>
      </c>
      <c r="F8" s="9" t="s">
        <v>24</v>
      </c>
      <c r="G8" s="45" t="s">
        <v>25</v>
      </c>
      <c r="H8" s="45" t="s">
        <v>26</v>
      </c>
      <c r="I8" s="44" t="s">
        <v>47</v>
      </c>
      <c r="J8" s="7"/>
      <c r="K8" s="45" t="s">
        <v>21</v>
      </c>
      <c r="L8" s="9" t="s">
        <v>22</v>
      </c>
      <c r="M8" s="9" t="s">
        <v>22</v>
      </c>
      <c r="N8" s="45" t="s">
        <v>23</v>
      </c>
      <c r="O8" s="9" t="s">
        <v>24</v>
      </c>
      <c r="P8" s="9" t="s">
        <v>24</v>
      </c>
      <c r="Q8" s="45" t="s">
        <v>25</v>
      </c>
      <c r="R8" s="45" t="s">
        <v>26</v>
      </c>
      <c r="S8" s="44" t="s">
        <v>47</v>
      </c>
    </row>
    <row r="9" spans="1:19" x14ac:dyDescent="0.15">
      <c r="A9" s="46"/>
      <c r="B9" s="9" t="s">
        <v>14</v>
      </c>
      <c r="C9" s="9" t="s">
        <v>16</v>
      </c>
      <c r="D9" s="46"/>
      <c r="E9" s="9" t="s">
        <v>14</v>
      </c>
      <c r="F9" s="9" t="s">
        <v>16</v>
      </c>
      <c r="G9" s="46"/>
      <c r="H9" s="46"/>
      <c r="I9" s="44"/>
      <c r="J9" s="7"/>
      <c r="K9" s="46"/>
      <c r="L9" s="9" t="s">
        <v>14</v>
      </c>
      <c r="M9" s="9" t="s">
        <v>16</v>
      </c>
      <c r="N9" s="46"/>
      <c r="O9" s="9" t="s">
        <v>14</v>
      </c>
      <c r="P9" s="9" t="s">
        <v>16</v>
      </c>
      <c r="Q9" s="46"/>
      <c r="R9" s="46"/>
      <c r="S9" s="44"/>
    </row>
    <row r="10" spans="1:19" x14ac:dyDescent="0.15">
      <c r="A10" s="10" t="s">
        <v>27</v>
      </c>
      <c r="B10" s="12">
        <v>62</v>
      </c>
      <c r="C10" s="12">
        <v>54</v>
      </c>
      <c r="D10" s="12"/>
      <c r="E10" s="12">
        <v>21</v>
      </c>
      <c r="F10" s="12">
        <v>81</v>
      </c>
      <c r="G10" s="12"/>
      <c r="H10" s="12"/>
      <c r="I10" s="12"/>
      <c r="J10" s="13"/>
      <c r="K10" s="10" t="s">
        <v>27</v>
      </c>
      <c r="L10" s="12">
        <v>62</v>
      </c>
      <c r="M10" s="12">
        <v>54</v>
      </c>
      <c r="N10" s="12"/>
      <c r="O10" s="12">
        <v>21</v>
      </c>
      <c r="P10" s="12">
        <v>81</v>
      </c>
      <c r="Q10" s="12"/>
      <c r="R10" s="12"/>
      <c r="S10" s="12"/>
    </row>
    <row r="11" spans="1:19" x14ac:dyDescent="0.15">
      <c r="A11" s="10" t="s">
        <v>28</v>
      </c>
      <c r="B11" s="12">
        <v>78</v>
      </c>
      <c r="C11" s="12">
        <v>81</v>
      </c>
      <c r="D11" s="12"/>
      <c r="E11" s="12">
        <v>33</v>
      </c>
      <c r="F11" s="12">
        <v>95</v>
      </c>
      <c r="G11" s="12"/>
      <c r="H11" s="14"/>
      <c r="I11" s="14"/>
      <c r="J11" s="13"/>
      <c r="K11" s="10" t="s">
        <v>28</v>
      </c>
      <c r="L11" s="12">
        <v>78</v>
      </c>
      <c r="M11" s="12">
        <v>81</v>
      </c>
      <c r="N11" s="12"/>
      <c r="O11" s="12">
        <v>33</v>
      </c>
      <c r="P11" s="12">
        <v>95</v>
      </c>
      <c r="Q11" s="12"/>
      <c r="R11" s="14"/>
      <c r="S11" s="14"/>
    </row>
    <row r="12" spans="1:19" x14ac:dyDescent="0.15">
      <c r="A12" s="10" t="s">
        <v>29</v>
      </c>
      <c r="B12" s="12">
        <v>105</v>
      </c>
      <c r="C12" s="12">
        <v>132</v>
      </c>
      <c r="D12" s="12"/>
      <c r="E12" s="12">
        <v>29</v>
      </c>
      <c r="F12" s="12">
        <v>153</v>
      </c>
      <c r="G12" s="12"/>
      <c r="H12" s="14"/>
      <c r="I12" s="14"/>
      <c r="J12" s="13"/>
      <c r="K12" s="10" t="s">
        <v>29</v>
      </c>
      <c r="L12" s="12">
        <v>105</v>
      </c>
      <c r="M12" s="12">
        <v>132</v>
      </c>
      <c r="N12" s="12"/>
      <c r="O12" s="12">
        <v>29</v>
      </c>
      <c r="P12" s="12">
        <v>153</v>
      </c>
      <c r="Q12" s="12"/>
      <c r="R12" s="14"/>
      <c r="S12" s="14"/>
    </row>
    <row r="13" spans="1:19" x14ac:dyDescent="0.15">
      <c r="A13" s="10" t="s">
        <v>30</v>
      </c>
      <c r="B13" s="12">
        <v>66</v>
      </c>
      <c r="C13" s="12">
        <v>61</v>
      </c>
      <c r="D13" s="12"/>
      <c r="E13" s="12">
        <v>19</v>
      </c>
      <c r="F13" s="12">
        <v>85</v>
      </c>
      <c r="G13" s="12"/>
      <c r="H13" s="14"/>
      <c r="I13" s="14"/>
      <c r="J13" s="13"/>
      <c r="K13" s="10" t="s">
        <v>30</v>
      </c>
      <c r="L13" s="12">
        <v>66</v>
      </c>
      <c r="M13" s="12">
        <v>61</v>
      </c>
      <c r="N13" s="12"/>
      <c r="O13" s="12">
        <v>19</v>
      </c>
      <c r="P13" s="12">
        <v>85</v>
      </c>
      <c r="Q13" s="12"/>
      <c r="R13" s="14"/>
      <c r="S13" s="14"/>
    </row>
    <row r="14" spans="1:19" x14ac:dyDescent="0.15">
      <c r="A14" s="10" t="s">
        <v>31</v>
      </c>
      <c r="B14" s="12">
        <v>92</v>
      </c>
      <c r="C14" s="12">
        <v>88</v>
      </c>
      <c r="D14" s="12"/>
      <c r="E14" s="12">
        <v>41</v>
      </c>
      <c r="F14" s="12">
        <v>139</v>
      </c>
      <c r="G14" s="12"/>
      <c r="H14" s="14"/>
      <c r="I14" s="14"/>
      <c r="J14" s="13"/>
      <c r="K14" s="10" t="s">
        <v>31</v>
      </c>
      <c r="L14" s="12">
        <v>92</v>
      </c>
      <c r="M14" s="12">
        <v>88</v>
      </c>
      <c r="N14" s="12"/>
      <c r="O14" s="12">
        <v>41</v>
      </c>
      <c r="P14" s="12">
        <v>139</v>
      </c>
      <c r="Q14" s="12"/>
      <c r="R14" s="14"/>
      <c r="S14" s="14"/>
    </row>
    <row r="15" spans="1:19" x14ac:dyDescent="0.15">
      <c r="A15" s="10" t="s">
        <v>32</v>
      </c>
      <c r="B15" s="12">
        <v>159</v>
      </c>
      <c r="C15" s="12">
        <v>161</v>
      </c>
      <c r="D15" s="12"/>
      <c r="E15" s="12">
        <v>85</v>
      </c>
      <c r="F15" s="12">
        <v>214</v>
      </c>
      <c r="G15" s="12"/>
      <c r="H15" s="14"/>
      <c r="I15" s="14"/>
      <c r="J15" s="13"/>
      <c r="K15" s="10" t="s">
        <v>32</v>
      </c>
      <c r="L15" s="12">
        <v>159</v>
      </c>
      <c r="M15" s="12">
        <v>161</v>
      </c>
      <c r="N15" s="12"/>
      <c r="O15" s="12">
        <v>85</v>
      </c>
      <c r="P15" s="12">
        <v>214</v>
      </c>
      <c r="Q15" s="12"/>
      <c r="R15" s="14"/>
      <c r="S15" s="14"/>
    </row>
    <row r="16" spans="1:19" x14ac:dyDescent="0.15">
      <c r="A16" s="10" t="s">
        <v>33</v>
      </c>
      <c r="B16" s="12">
        <v>311</v>
      </c>
      <c r="C16" s="12">
        <v>366</v>
      </c>
      <c r="D16" s="12"/>
      <c r="E16" s="12">
        <v>267</v>
      </c>
      <c r="F16" s="12">
        <v>339</v>
      </c>
      <c r="G16" s="12"/>
      <c r="H16" s="14"/>
      <c r="I16" s="14"/>
      <c r="J16" s="13"/>
      <c r="K16" s="10" t="s">
        <v>33</v>
      </c>
      <c r="L16" s="12">
        <v>311</v>
      </c>
      <c r="M16" s="12">
        <v>366</v>
      </c>
      <c r="N16" s="12"/>
      <c r="O16" s="12">
        <v>267</v>
      </c>
      <c r="P16" s="12">
        <v>339</v>
      </c>
      <c r="Q16" s="12"/>
      <c r="R16" s="14"/>
      <c r="S16" s="14"/>
    </row>
    <row r="17" spans="1:19" x14ac:dyDescent="0.15">
      <c r="A17" s="15" t="s">
        <v>18</v>
      </c>
      <c r="B17" s="12"/>
      <c r="C17" s="12"/>
      <c r="D17" s="12"/>
      <c r="E17" s="12"/>
      <c r="F17" s="12"/>
      <c r="G17" s="12"/>
      <c r="H17" s="14"/>
      <c r="I17" s="16"/>
      <c r="J17" s="13"/>
      <c r="K17" s="15" t="s">
        <v>18</v>
      </c>
      <c r="L17" s="12"/>
      <c r="M17" s="12"/>
      <c r="N17" s="12"/>
      <c r="O17" s="12"/>
      <c r="P17" s="12"/>
      <c r="Q17" s="12"/>
      <c r="R17" s="14"/>
      <c r="S17" s="16"/>
    </row>
    <row r="18" spans="1:19" x14ac:dyDescent="0.15">
      <c r="A18" s="15" t="s">
        <v>4</v>
      </c>
      <c r="B18" s="12"/>
      <c r="C18" s="12"/>
      <c r="D18" s="12"/>
      <c r="E18" s="12"/>
      <c r="F18" s="12"/>
      <c r="G18" s="12"/>
      <c r="H18" s="14"/>
      <c r="I18" s="16"/>
      <c r="J18" s="13"/>
      <c r="K18" s="15" t="s">
        <v>4</v>
      </c>
      <c r="L18" s="12"/>
      <c r="M18" s="12"/>
      <c r="N18" s="12"/>
      <c r="O18" s="12"/>
      <c r="P18" s="12"/>
      <c r="Q18" s="12"/>
      <c r="R18" s="14"/>
      <c r="S18" s="16"/>
    </row>
    <row r="21" spans="1:19" ht="25.5" x14ac:dyDescent="0.15">
      <c r="A21" s="40" t="s">
        <v>42</v>
      </c>
      <c r="B21" s="40"/>
      <c r="C21" s="40"/>
      <c r="D21" s="40"/>
      <c r="E21" s="40"/>
      <c r="F21" s="40"/>
      <c r="G21" s="40"/>
      <c r="H21" s="40"/>
      <c r="I21" s="40"/>
    </row>
    <row r="23" spans="1:19" x14ac:dyDescent="0.15">
      <c r="A23" s="39" t="s">
        <v>19</v>
      </c>
      <c r="B23" s="39"/>
      <c r="C23" s="39"/>
      <c r="D23" s="39"/>
      <c r="E23" s="39"/>
      <c r="F23" s="39"/>
      <c r="I23" s="8" t="s">
        <v>20</v>
      </c>
    </row>
    <row r="24" spans="1:19" x14ac:dyDescent="0.15">
      <c r="A24" s="45" t="s">
        <v>21</v>
      </c>
      <c r="B24" s="9" t="s">
        <v>22</v>
      </c>
      <c r="C24" s="9" t="s">
        <v>22</v>
      </c>
      <c r="D24" s="45" t="s">
        <v>23</v>
      </c>
      <c r="E24" s="9" t="s">
        <v>24</v>
      </c>
      <c r="F24" s="9" t="s">
        <v>24</v>
      </c>
      <c r="G24" s="45" t="s">
        <v>25</v>
      </c>
      <c r="H24" s="45" t="s">
        <v>26</v>
      </c>
      <c r="I24" s="44" t="s">
        <v>47</v>
      </c>
    </row>
    <row r="25" spans="1:19" x14ac:dyDescent="0.15">
      <c r="A25" s="46"/>
      <c r="B25" s="9" t="s">
        <v>14</v>
      </c>
      <c r="C25" s="9" t="s">
        <v>16</v>
      </c>
      <c r="D25" s="46"/>
      <c r="E25" s="9" t="s">
        <v>14</v>
      </c>
      <c r="F25" s="9" t="s">
        <v>16</v>
      </c>
      <c r="G25" s="46"/>
      <c r="H25" s="46"/>
      <c r="I25" s="44"/>
    </row>
    <row r="26" spans="1:19" x14ac:dyDescent="0.15">
      <c r="A26" s="10" t="s">
        <v>27</v>
      </c>
      <c r="B26" s="12">
        <v>62</v>
      </c>
      <c r="C26" s="12">
        <v>54</v>
      </c>
      <c r="D26" s="12">
        <f t="shared" ref="D26:D33" si="0">SUM(B26:C26)</f>
        <v>116</v>
      </c>
      <c r="E26" s="12">
        <v>21</v>
      </c>
      <c r="F26" s="12">
        <v>81</v>
      </c>
      <c r="G26" s="12">
        <f t="shared" ref="G26:G33" si="1">SUM(E26:F26)</f>
        <v>102</v>
      </c>
      <c r="H26" s="12">
        <f t="shared" ref="H26:H33" si="2">D26+G26</f>
        <v>218</v>
      </c>
      <c r="I26" s="12">
        <f>_xlfn.RANK.EQ(H26,$H$26:$H$32,0)</f>
        <v>7</v>
      </c>
    </row>
    <row r="27" spans="1:19" x14ac:dyDescent="0.15">
      <c r="A27" s="10" t="s">
        <v>28</v>
      </c>
      <c r="B27" s="12">
        <v>78</v>
      </c>
      <c r="C27" s="12">
        <v>81</v>
      </c>
      <c r="D27" s="12">
        <f t="shared" si="0"/>
        <v>159</v>
      </c>
      <c r="E27" s="12">
        <v>33</v>
      </c>
      <c r="F27" s="12">
        <v>95</v>
      </c>
      <c r="G27" s="12">
        <f t="shared" si="1"/>
        <v>128</v>
      </c>
      <c r="H27" s="12">
        <f t="shared" si="2"/>
        <v>287</v>
      </c>
      <c r="I27" s="12">
        <f t="shared" ref="I27:I32" si="3">_xlfn.RANK.EQ(H27,$H$26:$H$32,0)</f>
        <v>5</v>
      </c>
    </row>
    <row r="28" spans="1:19" x14ac:dyDescent="0.15">
      <c r="A28" s="10" t="s">
        <v>29</v>
      </c>
      <c r="B28" s="12">
        <v>105</v>
      </c>
      <c r="C28" s="12">
        <v>132</v>
      </c>
      <c r="D28" s="12">
        <f t="shared" si="0"/>
        <v>237</v>
      </c>
      <c r="E28" s="12">
        <v>29</v>
      </c>
      <c r="F28" s="12">
        <v>153</v>
      </c>
      <c r="G28" s="12">
        <f t="shared" si="1"/>
        <v>182</v>
      </c>
      <c r="H28" s="12">
        <f t="shared" si="2"/>
        <v>419</v>
      </c>
      <c r="I28" s="12">
        <f t="shared" si="3"/>
        <v>3</v>
      </c>
      <c r="M28" s="2"/>
    </row>
    <row r="29" spans="1:19" x14ac:dyDescent="0.15">
      <c r="A29" s="10" t="s">
        <v>30</v>
      </c>
      <c r="B29" s="12">
        <v>66</v>
      </c>
      <c r="C29" s="12">
        <v>61</v>
      </c>
      <c r="D29" s="12">
        <f t="shared" si="0"/>
        <v>127</v>
      </c>
      <c r="E29" s="12">
        <v>19</v>
      </c>
      <c r="F29" s="12">
        <v>85</v>
      </c>
      <c r="G29" s="12">
        <f t="shared" si="1"/>
        <v>104</v>
      </c>
      <c r="H29" s="12">
        <f t="shared" si="2"/>
        <v>231</v>
      </c>
      <c r="I29" s="12">
        <f t="shared" si="3"/>
        <v>6</v>
      </c>
      <c r="M29" s="2"/>
    </row>
    <row r="30" spans="1:19" x14ac:dyDescent="0.15">
      <c r="A30" s="10" t="s">
        <v>31</v>
      </c>
      <c r="B30" s="12">
        <v>92</v>
      </c>
      <c r="C30" s="12">
        <v>88</v>
      </c>
      <c r="D30" s="12">
        <f t="shared" si="0"/>
        <v>180</v>
      </c>
      <c r="E30" s="12">
        <v>41</v>
      </c>
      <c r="F30" s="12">
        <v>139</v>
      </c>
      <c r="G30" s="12">
        <f t="shared" si="1"/>
        <v>180</v>
      </c>
      <c r="H30" s="12">
        <f t="shared" si="2"/>
        <v>360</v>
      </c>
      <c r="I30" s="12">
        <f t="shared" si="3"/>
        <v>4</v>
      </c>
    </row>
    <row r="31" spans="1:19" x14ac:dyDescent="0.15">
      <c r="A31" s="10" t="s">
        <v>32</v>
      </c>
      <c r="B31" s="12">
        <v>159</v>
      </c>
      <c r="C31" s="12">
        <v>161</v>
      </c>
      <c r="D31" s="12">
        <f t="shared" si="0"/>
        <v>320</v>
      </c>
      <c r="E31" s="12">
        <v>85</v>
      </c>
      <c r="F31" s="12">
        <v>214</v>
      </c>
      <c r="G31" s="12">
        <f t="shared" si="1"/>
        <v>299</v>
      </c>
      <c r="H31" s="12">
        <f t="shared" si="2"/>
        <v>619</v>
      </c>
      <c r="I31" s="12">
        <f t="shared" si="3"/>
        <v>2</v>
      </c>
    </row>
    <row r="32" spans="1:19" x14ac:dyDescent="0.15">
      <c r="A32" s="10" t="s">
        <v>33</v>
      </c>
      <c r="B32" s="12">
        <v>311</v>
      </c>
      <c r="C32" s="12">
        <v>366</v>
      </c>
      <c r="D32" s="12">
        <f t="shared" si="0"/>
        <v>677</v>
      </c>
      <c r="E32" s="12">
        <v>267</v>
      </c>
      <c r="F32" s="12">
        <v>339</v>
      </c>
      <c r="G32" s="12">
        <f t="shared" si="1"/>
        <v>606</v>
      </c>
      <c r="H32" s="12">
        <f t="shared" si="2"/>
        <v>1283</v>
      </c>
      <c r="I32" s="12">
        <f t="shared" si="3"/>
        <v>1</v>
      </c>
    </row>
    <row r="33" spans="1:9" x14ac:dyDescent="0.15">
      <c r="A33" s="15" t="s">
        <v>18</v>
      </c>
      <c r="B33" s="12">
        <f>SUM(B26:B32)</f>
        <v>873</v>
      </c>
      <c r="C33" s="12">
        <f>SUM(C26:C32)</f>
        <v>943</v>
      </c>
      <c r="D33" s="12">
        <f t="shared" si="0"/>
        <v>1816</v>
      </c>
      <c r="E33" s="12">
        <f>SUM(E26:E32)</f>
        <v>495</v>
      </c>
      <c r="F33" s="12">
        <f>SUM(F26:F32)</f>
        <v>1106</v>
      </c>
      <c r="G33" s="12">
        <f t="shared" si="1"/>
        <v>1601</v>
      </c>
      <c r="H33" s="12">
        <f t="shared" si="2"/>
        <v>3417</v>
      </c>
      <c r="I33" s="17"/>
    </row>
    <row r="34" spans="1:9" x14ac:dyDescent="0.15">
      <c r="A34" s="15" t="s">
        <v>4</v>
      </c>
      <c r="B34" s="12">
        <f>ROUNDDOWN(AVERAGE(B26:B32),0)</f>
        <v>124</v>
      </c>
      <c r="C34" s="12">
        <f t="shared" ref="C34:H34" si="4">ROUNDDOWN(AVERAGE(C26:C32),0)</f>
        <v>134</v>
      </c>
      <c r="D34" s="12">
        <f t="shared" si="4"/>
        <v>259</v>
      </c>
      <c r="E34" s="12">
        <f t="shared" si="4"/>
        <v>70</v>
      </c>
      <c r="F34" s="12">
        <f t="shared" si="4"/>
        <v>158</v>
      </c>
      <c r="G34" s="12">
        <f t="shared" si="4"/>
        <v>228</v>
      </c>
      <c r="H34" s="12">
        <f t="shared" si="4"/>
        <v>488</v>
      </c>
      <c r="I34" s="17"/>
    </row>
    <row r="35" spans="1:9" ht="24" x14ac:dyDescent="0.15">
      <c r="B35" s="23" t="str">
        <f ca="1">_xlfn.FORMULATEXT(B34)</f>
        <v>=ROUNDDOWN(AVERAGE(B26:B32),0)</v>
      </c>
      <c r="I35" s="23" t="str">
        <f ca="1">_xlfn.FORMULATEXT(I26)</f>
        <v>=RANK.EQ(H26,$H$26:$H$32,0)</v>
      </c>
    </row>
  </sheetData>
  <mergeCells count="21">
    <mergeCell ref="D8:D9"/>
    <mergeCell ref="G8:G9"/>
    <mergeCell ref="H8:H9"/>
    <mergeCell ref="A24:A25"/>
    <mergeCell ref="D24:D25"/>
    <mergeCell ref="I24:I25"/>
    <mergeCell ref="S8:S9"/>
    <mergeCell ref="I8:I9"/>
    <mergeCell ref="K1:S1"/>
    <mergeCell ref="A1:I1"/>
    <mergeCell ref="A21:I21"/>
    <mergeCell ref="R8:R9"/>
    <mergeCell ref="K7:P7"/>
    <mergeCell ref="K8:K9"/>
    <mergeCell ref="N8:N9"/>
    <mergeCell ref="Q8:Q9"/>
    <mergeCell ref="G24:G25"/>
    <mergeCell ref="H24:H25"/>
    <mergeCell ref="A7:F7"/>
    <mergeCell ref="A23:F23"/>
    <mergeCell ref="A8:A9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5"/>
  <sheetViews>
    <sheetView workbookViewId="0">
      <selection activeCell="I30" sqref="I30"/>
    </sheetView>
  </sheetViews>
  <sheetFormatPr defaultRowHeight="18.75" x14ac:dyDescent="0.15"/>
  <cols>
    <col min="1" max="1" width="14.5" style="3" customWidth="1"/>
    <col min="2" max="7" width="9" style="3"/>
    <col min="8" max="9" width="11" style="3" bestFit="1" customWidth="1"/>
    <col min="10" max="10" width="11" style="3" customWidth="1"/>
    <col min="11" max="18" width="9" style="3"/>
    <col min="19" max="20" width="11" style="3" bestFit="1" customWidth="1"/>
    <col min="21" max="21" width="11" style="3" customWidth="1"/>
    <col min="22" max="16384" width="9" style="3"/>
  </cols>
  <sheetData>
    <row r="1" spans="1:21" ht="25.5" x14ac:dyDescent="0.15">
      <c r="A1" s="40" t="s">
        <v>54</v>
      </c>
      <c r="B1" s="40"/>
      <c r="C1" s="40"/>
      <c r="D1" s="40"/>
      <c r="E1" s="40"/>
      <c r="F1" s="40"/>
      <c r="G1" s="40"/>
      <c r="H1" s="40"/>
      <c r="I1" s="40"/>
      <c r="J1" s="40"/>
      <c r="L1" s="40" t="s">
        <v>41</v>
      </c>
      <c r="M1" s="40"/>
      <c r="N1" s="40"/>
      <c r="O1" s="40"/>
      <c r="P1" s="40"/>
      <c r="Q1" s="40"/>
      <c r="R1" s="40"/>
      <c r="S1" s="40"/>
      <c r="T1" s="40"/>
      <c r="U1" s="40"/>
    </row>
    <row r="3" spans="1:21" ht="19.5" x14ac:dyDescent="0.15">
      <c r="A3" s="31" t="s">
        <v>89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19.5" x14ac:dyDescent="0.15">
      <c r="A4" s="31" t="s">
        <v>90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1" ht="19.5" x14ac:dyDescent="0.15">
      <c r="A5" s="31" t="s">
        <v>91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19.5" x14ac:dyDescent="0.15">
      <c r="A6" s="31" t="s">
        <v>92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19.5" x14ac:dyDescent="0.15">
      <c r="B7" s="25"/>
      <c r="C7" s="25"/>
      <c r="D7" s="25"/>
      <c r="E7" s="25"/>
      <c r="F7" s="25"/>
      <c r="G7" s="25"/>
      <c r="H7" s="25"/>
      <c r="I7" s="25"/>
      <c r="J7" s="7"/>
      <c r="M7" s="25"/>
      <c r="N7" s="25"/>
      <c r="O7" s="25"/>
      <c r="P7" s="25"/>
      <c r="Q7" s="25"/>
      <c r="R7" s="25"/>
      <c r="S7" s="25"/>
      <c r="T7" s="25"/>
      <c r="U7" s="7"/>
    </row>
    <row r="8" spans="1:21" ht="19.5" x14ac:dyDescent="0.15">
      <c r="A8" s="48" t="s">
        <v>69</v>
      </c>
      <c r="B8" s="48"/>
      <c r="C8" s="48"/>
      <c r="D8" s="48"/>
      <c r="E8" s="48"/>
      <c r="F8" s="48"/>
      <c r="G8" s="48"/>
      <c r="H8" s="48"/>
      <c r="I8" s="48"/>
      <c r="J8" s="8" t="s">
        <v>67</v>
      </c>
      <c r="L8" s="48" t="s">
        <v>69</v>
      </c>
      <c r="M8" s="48"/>
      <c r="N8" s="48"/>
      <c r="O8" s="48"/>
      <c r="P8" s="48"/>
      <c r="Q8" s="48"/>
      <c r="R8" s="48"/>
      <c r="S8" s="48"/>
      <c r="T8" s="48"/>
      <c r="U8" s="8" t="s">
        <v>67</v>
      </c>
    </row>
    <row r="9" spans="1:21" x14ac:dyDescent="0.15">
      <c r="A9" s="9" t="s">
        <v>34</v>
      </c>
      <c r="B9" s="9" t="s">
        <v>35</v>
      </c>
      <c r="C9" s="9" t="s">
        <v>36</v>
      </c>
      <c r="D9" s="9" t="s">
        <v>37</v>
      </c>
      <c r="E9" s="9" t="s">
        <v>38</v>
      </c>
      <c r="F9" s="9" t="s">
        <v>39</v>
      </c>
      <c r="G9" s="9" t="s">
        <v>40</v>
      </c>
      <c r="H9" s="9" t="s">
        <v>70</v>
      </c>
      <c r="I9" s="9" t="s">
        <v>71</v>
      </c>
      <c r="J9" s="9" t="s">
        <v>47</v>
      </c>
      <c r="L9" s="9" t="s">
        <v>34</v>
      </c>
      <c r="M9" s="9" t="s">
        <v>35</v>
      </c>
      <c r="N9" s="9" t="s">
        <v>36</v>
      </c>
      <c r="O9" s="9" t="s">
        <v>37</v>
      </c>
      <c r="P9" s="9" t="s">
        <v>38</v>
      </c>
      <c r="Q9" s="9" t="s">
        <v>39</v>
      </c>
      <c r="R9" s="9" t="s">
        <v>40</v>
      </c>
      <c r="S9" s="9" t="s">
        <v>70</v>
      </c>
      <c r="T9" s="9" t="s">
        <v>71</v>
      </c>
      <c r="U9" s="9" t="s">
        <v>47</v>
      </c>
    </row>
    <row r="10" spans="1:21" x14ac:dyDescent="0.15">
      <c r="A10" s="10" t="s">
        <v>72</v>
      </c>
      <c r="B10" s="10">
        <v>280</v>
      </c>
      <c r="C10" s="10" t="s">
        <v>68</v>
      </c>
      <c r="D10" s="10">
        <v>277</v>
      </c>
      <c r="E10" s="10">
        <v>298</v>
      </c>
      <c r="F10" s="10">
        <v>279</v>
      </c>
      <c r="G10" s="10"/>
      <c r="H10" s="10"/>
      <c r="I10" s="10"/>
      <c r="J10" s="10"/>
      <c r="L10" s="10" t="s">
        <v>72</v>
      </c>
      <c r="M10" s="10">
        <v>280</v>
      </c>
      <c r="N10" s="10" t="s">
        <v>68</v>
      </c>
      <c r="O10" s="10">
        <v>277</v>
      </c>
      <c r="P10" s="10">
        <v>298</v>
      </c>
      <c r="Q10" s="10">
        <v>279</v>
      </c>
      <c r="R10" s="10"/>
      <c r="S10" s="10"/>
      <c r="T10" s="10"/>
      <c r="U10" s="10"/>
    </row>
    <row r="11" spans="1:21" x14ac:dyDescent="0.15">
      <c r="A11" s="10" t="s">
        <v>73</v>
      </c>
      <c r="B11" s="10">
        <v>186</v>
      </c>
      <c r="C11" s="10">
        <v>166</v>
      </c>
      <c r="D11" s="10" t="s">
        <v>68</v>
      </c>
      <c r="E11" s="10">
        <v>152</v>
      </c>
      <c r="F11" s="10" t="s">
        <v>68</v>
      </c>
      <c r="G11" s="10"/>
      <c r="H11" s="10"/>
      <c r="I11" s="10"/>
      <c r="J11" s="10"/>
      <c r="L11" s="10" t="s">
        <v>73</v>
      </c>
      <c r="M11" s="10">
        <v>186</v>
      </c>
      <c r="N11" s="10">
        <v>166</v>
      </c>
      <c r="O11" s="10" t="s">
        <v>68</v>
      </c>
      <c r="P11" s="10">
        <v>152</v>
      </c>
      <c r="Q11" s="10" t="s">
        <v>68</v>
      </c>
      <c r="R11" s="10"/>
      <c r="S11" s="10"/>
      <c r="T11" s="10"/>
      <c r="U11" s="10"/>
    </row>
    <row r="12" spans="1:21" x14ac:dyDescent="0.15">
      <c r="A12" s="10" t="s">
        <v>74</v>
      </c>
      <c r="B12" s="10" t="s">
        <v>68</v>
      </c>
      <c r="C12" s="10">
        <v>203</v>
      </c>
      <c r="D12" s="10">
        <v>213</v>
      </c>
      <c r="E12" s="10" t="s">
        <v>68</v>
      </c>
      <c r="F12" s="10" t="s">
        <v>68</v>
      </c>
      <c r="G12" s="10"/>
      <c r="H12" s="10"/>
      <c r="I12" s="10"/>
      <c r="J12" s="10"/>
      <c r="L12" s="10" t="s">
        <v>74</v>
      </c>
      <c r="M12" s="10" t="s">
        <v>68</v>
      </c>
      <c r="N12" s="10">
        <v>203</v>
      </c>
      <c r="O12" s="10">
        <v>213</v>
      </c>
      <c r="P12" s="10" t="s">
        <v>68</v>
      </c>
      <c r="Q12" s="10" t="s">
        <v>68</v>
      </c>
      <c r="R12" s="10"/>
      <c r="S12" s="10"/>
      <c r="T12" s="10"/>
      <c r="U12" s="10"/>
    </row>
    <row r="13" spans="1:21" x14ac:dyDescent="0.15">
      <c r="A13" s="10" t="s">
        <v>75</v>
      </c>
      <c r="B13" s="10" t="s">
        <v>68</v>
      </c>
      <c r="C13" s="10">
        <v>220</v>
      </c>
      <c r="D13" s="10">
        <v>255</v>
      </c>
      <c r="E13" s="10">
        <v>198</v>
      </c>
      <c r="F13" s="10">
        <v>201</v>
      </c>
      <c r="G13" s="10"/>
      <c r="H13" s="10"/>
      <c r="I13" s="10"/>
      <c r="J13" s="10"/>
      <c r="L13" s="10" t="s">
        <v>75</v>
      </c>
      <c r="M13" s="10" t="s">
        <v>68</v>
      </c>
      <c r="N13" s="10">
        <v>220</v>
      </c>
      <c r="O13" s="10">
        <v>255</v>
      </c>
      <c r="P13" s="10">
        <v>198</v>
      </c>
      <c r="Q13" s="10">
        <v>201</v>
      </c>
      <c r="R13" s="10"/>
      <c r="S13" s="10"/>
      <c r="T13" s="10"/>
      <c r="U13" s="10"/>
    </row>
    <row r="14" spans="1:21" x14ac:dyDescent="0.15">
      <c r="A14" s="10" t="s">
        <v>76</v>
      </c>
      <c r="B14" s="10">
        <v>276</v>
      </c>
      <c r="C14" s="10">
        <v>283</v>
      </c>
      <c r="D14" s="10" t="s">
        <v>68</v>
      </c>
      <c r="E14" s="10">
        <v>300</v>
      </c>
      <c r="F14" s="10">
        <v>287</v>
      </c>
      <c r="G14" s="10"/>
      <c r="H14" s="10"/>
      <c r="I14" s="10"/>
      <c r="J14" s="10"/>
      <c r="L14" s="10" t="s">
        <v>76</v>
      </c>
      <c r="M14" s="10">
        <v>276</v>
      </c>
      <c r="N14" s="10">
        <v>283</v>
      </c>
      <c r="O14" s="10" t="s">
        <v>68</v>
      </c>
      <c r="P14" s="10">
        <v>300</v>
      </c>
      <c r="Q14" s="10">
        <v>287</v>
      </c>
      <c r="R14" s="10"/>
      <c r="S14" s="10"/>
      <c r="T14" s="10"/>
      <c r="U14" s="10"/>
    </row>
    <row r="15" spans="1:21" x14ac:dyDescent="0.15">
      <c r="A15" s="10" t="s">
        <v>77</v>
      </c>
      <c r="B15" s="10">
        <v>211</v>
      </c>
      <c r="C15" s="10">
        <v>298</v>
      </c>
      <c r="D15" s="10">
        <v>265</v>
      </c>
      <c r="E15" s="10">
        <v>244</v>
      </c>
      <c r="F15" s="10" t="s">
        <v>68</v>
      </c>
      <c r="G15" s="10"/>
      <c r="H15" s="10"/>
      <c r="I15" s="10"/>
      <c r="J15" s="10"/>
      <c r="L15" s="10" t="s">
        <v>77</v>
      </c>
      <c r="M15" s="10">
        <v>211</v>
      </c>
      <c r="N15" s="10">
        <v>298</v>
      </c>
      <c r="O15" s="10">
        <v>265</v>
      </c>
      <c r="P15" s="10">
        <v>244</v>
      </c>
      <c r="Q15" s="10" t="s">
        <v>68</v>
      </c>
      <c r="R15" s="10"/>
      <c r="S15" s="10"/>
      <c r="T15" s="10"/>
      <c r="U15" s="10"/>
    </row>
    <row r="16" spans="1:21" x14ac:dyDescent="0.15">
      <c r="A16" s="10" t="s">
        <v>78</v>
      </c>
      <c r="B16" s="10">
        <v>287</v>
      </c>
      <c r="C16" s="10">
        <v>283</v>
      </c>
      <c r="D16" s="10">
        <v>265</v>
      </c>
      <c r="E16" s="10">
        <v>278</v>
      </c>
      <c r="F16" s="10">
        <v>298</v>
      </c>
      <c r="G16" s="10"/>
      <c r="H16" s="10"/>
      <c r="I16" s="10"/>
      <c r="J16" s="10"/>
      <c r="L16" s="10" t="s">
        <v>78</v>
      </c>
      <c r="M16" s="10">
        <v>287</v>
      </c>
      <c r="N16" s="10">
        <v>283</v>
      </c>
      <c r="O16" s="10">
        <v>265</v>
      </c>
      <c r="P16" s="10">
        <v>278</v>
      </c>
      <c r="Q16" s="10">
        <v>298</v>
      </c>
      <c r="R16" s="10"/>
      <c r="S16" s="10"/>
      <c r="T16" s="10"/>
      <c r="U16" s="10"/>
    </row>
    <row r="17" spans="1:21" x14ac:dyDescent="0.15">
      <c r="A17" s="10" t="s">
        <v>79</v>
      </c>
      <c r="B17" s="10" t="s">
        <v>68</v>
      </c>
      <c r="C17" s="10">
        <v>158</v>
      </c>
      <c r="D17" s="10">
        <v>201</v>
      </c>
      <c r="E17" s="10">
        <v>179</v>
      </c>
      <c r="F17" s="10">
        <v>234</v>
      </c>
      <c r="G17" s="10"/>
      <c r="H17" s="10"/>
      <c r="I17" s="10"/>
      <c r="J17" s="10"/>
      <c r="L17" s="10" t="s">
        <v>79</v>
      </c>
      <c r="M17" s="10" t="s">
        <v>68</v>
      </c>
      <c r="N17" s="10">
        <v>158</v>
      </c>
      <c r="O17" s="10">
        <v>201</v>
      </c>
      <c r="P17" s="10">
        <v>179</v>
      </c>
      <c r="Q17" s="10">
        <v>234</v>
      </c>
      <c r="R17" s="10"/>
      <c r="S17" s="10"/>
      <c r="T17" s="10"/>
      <c r="U17" s="10"/>
    </row>
    <row r="20" spans="1:21" x14ac:dyDescent="0.15">
      <c r="A20" s="47" t="s">
        <v>42</v>
      </c>
      <c r="B20" s="47"/>
      <c r="C20" s="47"/>
      <c r="D20" s="47"/>
      <c r="E20" s="47"/>
      <c r="F20" s="47"/>
      <c r="G20" s="47"/>
      <c r="H20" s="47"/>
      <c r="I20" s="47"/>
      <c r="J20" s="47"/>
    </row>
    <row r="22" spans="1:21" ht="19.5" x14ac:dyDescent="0.15">
      <c r="A22" s="48" t="s">
        <v>69</v>
      </c>
      <c r="B22" s="48"/>
      <c r="C22" s="48"/>
      <c r="D22" s="48"/>
      <c r="E22" s="48"/>
      <c r="F22" s="48"/>
      <c r="G22" s="48"/>
      <c r="H22" s="48"/>
      <c r="I22" s="48"/>
      <c r="J22" s="8" t="s">
        <v>67</v>
      </c>
    </row>
    <row r="23" spans="1:21" x14ac:dyDescent="0.15">
      <c r="A23" s="9" t="s">
        <v>34</v>
      </c>
      <c r="B23" s="9" t="s">
        <v>35</v>
      </c>
      <c r="C23" s="9" t="s">
        <v>36</v>
      </c>
      <c r="D23" s="9" t="s">
        <v>37</v>
      </c>
      <c r="E23" s="9" t="s">
        <v>38</v>
      </c>
      <c r="F23" s="9" t="s">
        <v>39</v>
      </c>
      <c r="G23" s="9" t="s">
        <v>40</v>
      </c>
      <c r="H23" s="9" t="s">
        <v>70</v>
      </c>
      <c r="I23" s="9" t="s">
        <v>71</v>
      </c>
      <c r="J23" s="9" t="s">
        <v>47</v>
      </c>
    </row>
    <row r="24" spans="1:21" x14ac:dyDescent="0.15">
      <c r="A24" s="10" t="s">
        <v>72</v>
      </c>
      <c r="B24" s="10">
        <v>280</v>
      </c>
      <c r="C24" s="10" t="s">
        <v>68</v>
      </c>
      <c r="D24" s="10">
        <v>277</v>
      </c>
      <c r="E24" s="10">
        <v>298</v>
      </c>
      <c r="F24" s="10">
        <v>279</v>
      </c>
      <c r="G24" s="10">
        <f>COUNT(B24:F24)</f>
        <v>4</v>
      </c>
      <c r="H24" s="11">
        <f>AVERAGE(B24:F24)</f>
        <v>283.5</v>
      </c>
      <c r="I24" s="11">
        <f>ROUND(AVERAGE(B24:F24),1)</f>
        <v>283.5</v>
      </c>
      <c r="J24" s="10">
        <f>_xlfn.RANK.EQ(I24,$I$24:$I$31,0)</f>
        <v>2</v>
      </c>
    </row>
    <row r="25" spans="1:21" x14ac:dyDescent="0.15">
      <c r="A25" s="10" t="s">
        <v>73</v>
      </c>
      <c r="B25" s="10">
        <v>186</v>
      </c>
      <c r="C25" s="10">
        <v>166</v>
      </c>
      <c r="D25" s="10" t="s">
        <v>68</v>
      </c>
      <c r="E25" s="10">
        <v>152</v>
      </c>
      <c r="F25" s="10" t="s">
        <v>68</v>
      </c>
      <c r="G25" s="10">
        <f t="shared" ref="G25:G31" si="0">COUNT(B25:F25)</f>
        <v>3</v>
      </c>
      <c r="H25" s="11">
        <f t="shared" ref="H25:H31" si="1">AVERAGE(B25:F25)</f>
        <v>168</v>
      </c>
      <c r="I25" s="11">
        <f t="shared" ref="I25:I31" si="2">ROUND(AVERAGE(B25:F25),1)</f>
        <v>168</v>
      </c>
      <c r="J25" s="10">
        <f t="shared" ref="J25:J31" si="3">_xlfn.RANK.EQ(I25,$I$24:$I$31,0)</f>
        <v>8</v>
      </c>
    </row>
    <row r="26" spans="1:21" x14ac:dyDescent="0.15">
      <c r="A26" s="10" t="s">
        <v>74</v>
      </c>
      <c r="B26" s="10" t="s">
        <v>68</v>
      </c>
      <c r="C26" s="10">
        <v>203</v>
      </c>
      <c r="D26" s="10">
        <v>213</v>
      </c>
      <c r="E26" s="10" t="s">
        <v>68</v>
      </c>
      <c r="F26" s="10" t="s">
        <v>68</v>
      </c>
      <c r="G26" s="10">
        <f t="shared" si="0"/>
        <v>2</v>
      </c>
      <c r="H26" s="11">
        <f t="shared" si="1"/>
        <v>208</v>
      </c>
      <c r="I26" s="11">
        <f t="shared" si="2"/>
        <v>208</v>
      </c>
      <c r="J26" s="10">
        <f t="shared" si="3"/>
        <v>6</v>
      </c>
    </row>
    <row r="27" spans="1:21" x14ac:dyDescent="0.15">
      <c r="A27" s="10" t="s">
        <v>75</v>
      </c>
      <c r="B27" s="10" t="s">
        <v>68</v>
      </c>
      <c r="C27" s="10">
        <v>220</v>
      </c>
      <c r="D27" s="10">
        <v>255</v>
      </c>
      <c r="E27" s="10">
        <v>198</v>
      </c>
      <c r="F27" s="10">
        <v>201</v>
      </c>
      <c r="G27" s="10">
        <f t="shared" si="0"/>
        <v>4</v>
      </c>
      <c r="H27" s="11">
        <f t="shared" si="1"/>
        <v>218.5</v>
      </c>
      <c r="I27" s="11">
        <f t="shared" si="2"/>
        <v>218.5</v>
      </c>
      <c r="J27" s="10">
        <f t="shared" si="3"/>
        <v>5</v>
      </c>
    </row>
    <row r="28" spans="1:21" x14ac:dyDescent="0.15">
      <c r="A28" s="10" t="s">
        <v>76</v>
      </c>
      <c r="B28" s="10">
        <v>276</v>
      </c>
      <c r="C28" s="10">
        <v>283</v>
      </c>
      <c r="D28" s="10" t="s">
        <v>68</v>
      </c>
      <c r="E28" s="10">
        <v>300</v>
      </c>
      <c r="F28" s="10">
        <v>287</v>
      </c>
      <c r="G28" s="10">
        <f t="shared" si="0"/>
        <v>4</v>
      </c>
      <c r="H28" s="11">
        <f t="shared" si="1"/>
        <v>286.5</v>
      </c>
      <c r="I28" s="11">
        <f t="shared" si="2"/>
        <v>286.5</v>
      </c>
      <c r="J28" s="10">
        <f t="shared" si="3"/>
        <v>1</v>
      </c>
    </row>
    <row r="29" spans="1:21" x14ac:dyDescent="0.15">
      <c r="A29" s="10" t="s">
        <v>77</v>
      </c>
      <c r="B29" s="10">
        <v>211</v>
      </c>
      <c r="C29" s="10">
        <v>298</v>
      </c>
      <c r="D29" s="10">
        <v>265</v>
      </c>
      <c r="E29" s="10">
        <v>244</v>
      </c>
      <c r="F29" s="10" t="s">
        <v>68</v>
      </c>
      <c r="G29" s="10">
        <f t="shared" si="0"/>
        <v>4</v>
      </c>
      <c r="H29" s="11">
        <f t="shared" si="1"/>
        <v>254.5</v>
      </c>
      <c r="I29" s="11">
        <f t="shared" si="2"/>
        <v>254.5</v>
      </c>
      <c r="J29" s="10">
        <f t="shared" si="3"/>
        <v>4</v>
      </c>
      <c r="N29" s="1"/>
    </row>
    <row r="30" spans="1:21" x14ac:dyDescent="0.15">
      <c r="A30" s="10" t="s">
        <v>78</v>
      </c>
      <c r="B30" s="10">
        <v>287</v>
      </c>
      <c r="C30" s="10">
        <v>283</v>
      </c>
      <c r="D30" s="10">
        <v>265</v>
      </c>
      <c r="E30" s="10">
        <v>278</v>
      </c>
      <c r="F30" s="10">
        <v>298</v>
      </c>
      <c r="G30" s="10">
        <f t="shared" si="0"/>
        <v>5</v>
      </c>
      <c r="H30" s="11">
        <f t="shared" si="1"/>
        <v>282.2</v>
      </c>
      <c r="I30" s="11">
        <f t="shared" si="2"/>
        <v>282.2</v>
      </c>
      <c r="J30" s="10">
        <f t="shared" si="3"/>
        <v>3</v>
      </c>
      <c r="N30" s="1"/>
    </row>
    <row r="31" spans="1:21" x14ac:dyDescent="0.15">
      <c r="A31" s="10" t="s">
        <v>79</v>
      </c>
      <c r="B31" s="10" t="s">
        <v>68</v>
      </c>
      <c r="C31" s="10">
        <v>158</v>
      </c>
      <c r="D31" s="10">
        <v>201</v>
      </c>
      <c r="E31" s="10">
        <v>179</v>
      </c>
      <c r="F31" s="10">
        <v>234</v>
      </c>
      <c r="G31" s="10">
        <f t="shared" si="0"/>
        <v>4</v>
      </c>
      <c r="H31" s="11">
        <f t="shared" si="1"/>
        <v>193</v>
      </c>
      <c r="I31" s="11">
        <f t="shared" si="2"/>
        <v>193</v>
      </c>
      <c r="J31" s="10">
        <f t="shared" si="3"/>
        <v>7</v>
      </c>
    </row>
    <row r="32" spans="1:21" ht="24" x14ac:dyDescent="0.15">
      <c r="G32" s="23" t="str">
        <f ca="1">_xlfn.FORMULATEXT(G24)</f>
        <v>=COUNT(B24:F24)</v>
      </c>
    </row>
    <row r="33" spans="8:10" ht="24" x14ac:dyDescent="0.15">
      <c r="H33" s="23" t="str">
        <f ca="1">_xlfn.FORMULATEXT(H24)</f>
        <v>=AVERAGE(B24:F24)</v>
      </c>
    </row>
    <row r="34" spans="8:10" ht="24" x14ac:dyDescent="0.15">
      <c r="I34" s="23" t="str">
        <f ca="1">_xlfn.FORMULATEXT(I24)</f>
        <v>=ROUND(AVERAGE(B24:F24),1)</v>
      </c>
    </row>
    <row r="35" spans="8:10" ht="24" x14ac:dyDescent="0.15">
      <c r="J35" s="23" t="str">
        <f ca="1">_xlfn.FORMULATEXT(J24)</f>
        <v>=RANK.EQ(I24,$I$24:$I$31,0)</v>
      </c>
    </row>
  </sheetData>
  <mergeCells count="10">
    <mergeCell ref="A22:I22"/>
    <mergeCell ref="A3:U3"/>
    <mergeCell ref="A4:U4"/>
    <mergeCell ref="A5:U5"/>
    <mergeCell ref="A6:U6"/>
    <mergeCell ref="A1:J1"/>
    <mergeCell ref="L1:U1"/>
    <mergeCell ref="A20:J20"/>
    <mergeCell ref="A8:I8"/>
    <mergeCell ref="L8:T8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問題1</vt:lpstr>
      <vt:lpstr>問題２</vt:lpstr>
      <vt:lpstr>問題３（ネスト）</vt:lpstr>
      <vt:lpstr>問題４（ネスト）</vt:lpstr>
      <vt:lpstr>問題５（ネスト）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智子</dc:creator>
  <cp:lastModifiedBy>清水 智子</cp:lastModifiedBy>
  <dcterms:created xsi:type="dcterms:W3CDTF">2021-01-15T09:47:12Z</dcterms:created>
  <dcterms:modified xsi:type="dcterms:W3CDTF">2023-02-27T05:34:54Z</dcterms:modified>
</cp:coreProperties>
</file>